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75" windowWidth="13560" windowHeight="774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Sheet1!$A$1:$J$36</definedName>
  </definedNames>
  <calcPr calcId="125725"/>
</workbook>
</file>

<file path=xl/calcChain.xml><?xml version="1.0" encoding="utf-8"?>
<calcChain xmlns="http://schemas.openxmlformats.org/spreadsheetml/2006/main">
  <c r="B34" i="1"/>
  <c r="B16"/>
  <c r="D18"/>
  <c r="E18"/>
  <c r="F18"/>
  <c r="G18"/>
  <c r="H18"/>
  <c r="B21"/>
  <c r="B19"/>
  <c r="B35" s="1"/>
  <c r="B20"/>
  <c r="B17"/>
  <c r="C54"/>
  <c r="B54"/>
  <c r="C46"/>
  <c r="B46"/>
  <c r="E8"/>
  <c r="E5"/>
  <c r="E4"/>
  <c r="E3"/>
  <c r="E6"/>
  <c r="E7"/>
  <c r="B36" l="1"/>
  <c r="C18"/>
  <c r="B18" l="1"/>
</calcChain>
</file>

<file path=xl/sharedStrings.xml><?xml version="1.0" encoding="utf-8"?>
<sst xmlns="http://schemas.openxmlformats.org/spreadsheetml/2006/main" count="184" uniqueCount="75">
  <si>
    <t>NI 9234</t>
  </si>
  <si>
    <t>Module</t>
  </si>
  <si>
    <t>Channels</t>
  </si>
  <si>
    <t>Resolution (bits)</t>
  </si>
  <si>
    <t>simultaneous sampling</t>
  </si>
  <si>
    <t>Rate (samples/s)</t>
  </si>
  <si>
    <t>Bandwidth Need (MB/s)</t>
  </si>
  <si>
    <t>NI 9223</t>
  </si>
  <si>
    <t>NI 9201</t>
  </si>
  <si>
    <t>shared</t>
  </si>
  <si>
    <t>NI 9221</t>
  </si>
  <si>
    <t>NI 9222</t>
  </si>
  <si>
    <t>Chassis 1</t>
  </si>
  <si>
    <t>Chassis 2</t>
  </si>
  <si>
    <t>Chassis 3</t>
  </si>
  <si>
    <t>Chassis 4</t>
  </si>
  <si>
    <t>Chassis 5</t>
  </si>
  <si>
    <t>Used Bandwidth (MB/s)</t>
  </si>
  <si>
    <t>slot 1</t>
  </si>
  <si>
    <t>slot 2</t>
  </si>
  <si>
    <t>slot 3</t>
  </si>
  <si>
    <t>slot 4</t>
  </si>
  <si>
    <t>slot 5</t>
  </si>
  <si>
    <t>slot 6</t>
  </si>
  <si>
    <t>slot 7</t>
  </si>
  <si>
    <t>slot 8</t>
  </si>
  <si>
    <t>slot 9</t>
  </si>
  <si>
    <t>slot 10</t>
  </si>
  <si>
    <t>slot 11</t>
  </si>
  <si>
    <t>slot 12</t>
  </si>
  <si>
    <t>slot 13</t>
  </si>
  <si>
    <t>slot 14</t>
  </si>
  <si>
    <t>NI 9205</t>
  </si>
  <si>
    <t>4 PCIe Bus numbers per MXI chassis</t>
  </si>
  <si>
    <t>3 PCIe Bus numbers per host adapter</t>
  </si>
  <si>
    <t>~30 for the controller</t>
  </si>
  <si>
    <t>chassis 1</t>
  </si>
  <si>
    <t>chassis 2</t>
  </si>
  <si>
    <t>chassis 3</t>
  </si>
  <si>
    <t>chassis 4</t>
  </si>
  <si>
    <t>chassis 5</t>
  </si>
  <si>
    <t>Target to Host</t>
  </si>
  <si>
    <t>Host to Target</t>
  </si>
  <si>
    <t>both (T to H)</t>
  </si>
  <si>
    <t>PC</t>
  </si>
  <si>
    <t>Dell PC</t>
  </si>
  <si>
    <t>Totals</t>
  </si>
  <si>
    <t>BenchMarks (MB/s)</t>
  </si>
  <si>
    <t>Single Chassis</t>
  </si>
  <si>
    <t>Chassis 6</t>
  </si>
  <si>
    <t>possible bandwidth (MB/s)</t>
  </si>
  <si>
    <t># Channels</t>
  </si>
  <si>
    <t xml:space="preserve">Price </t>
  </si>
  <si>
    <t>Module Price</t>
  </si>
  <si>
    <t>Chassis Price</t>
  </si>
  <si>
    <t>Chain Configuration</t>
  </si>
  <si>
    <t># Daisychains (0-8)</t>
  </si>
  <si>
    <t>System Price</t>
  </si>
  <si>
    <t>NI 9157</t>
  </si>
  <si>
    <t>NI 9159</t>
  </si>
  <si>
    <t>Chassis</t>
  </si>
  <si>
    <t>Slots</t>
  </si>
  <si>
    <t># Channels (total)</t>
  </si>
  <si>
    <t>empty</t>
  </si>
  <si>
    <t>(T to H), (H to T)</t>
  </si>
  <si>
    <t>Bi-directional</t>
  </si>
  <si>
    <t>21,14</t>
  </si>
  <si>
    <t>21,10</t>
  </si>
  <si>
    <t>21,9</t>
  </si>
  <si>
    <t>21,8</t>
  </si>
  <si>
    <t>21,49</t>
  </si>
  <si>
    <t>113,50</t>
  </si>
  <si>
    <t>23,10</t>
  </si>
  <si>
    <t>22,10</t>
  </si>
  <si>
    <t>PCIe Bus Numbers (255 max)</t>
  </si>
</sst>
</file>

<file path=xl/styles.xml><?xml version="1.0" encoding="utf-8"?>
<styleSheet xmlns="http://schemas.openxmlformats.org/spreadsheetml/2006/main">
  <numFmts count="1">
    <numFmt numFmtId="164" formatCode="&quot;$&quot;#,##0.00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" fillId="0" borderId="9" xfId="0" applyFont="1" applyBorder="1"/>
    <xf numFmtId="0" fontId="1" fillId="0" borderId="0" xfId="0" applyFont="1" applyBorder="1"/>
    <xf numFmtId="0" fontId="0" fillId="0" borderId="9" xfId="0" applyBorder="1"/>
    <xf numFmtId="0" fontId="1" fillId="0" borderId="0" xfId="0" applyFont="1" applyFill="1" applyBorder="1"/>
    <xf numFmtId="0" fontId="1" fillId="0" borderId="0" xfId="0" applyFont="1"/>
    <xf numFmtId="0" fontId="1" fillId="0" borderId="6" xfId="0" applyFont="1" applyBorder="1"/>
    <xf numFmtId="0" fontId="1" fillId="0" borderId="5" xfId="0" applyFont="1" applyBorder="1"/>
    <xf numFmtId="0" fontId="0" fillId="0" borderId="0" xfId="0" applyFill="1" applyBorder="1"/>
    <xf numFmtId="0" fontId="0" fillId="0" borderId="10" xfId="0" applyBorder="1"/>
    <xf numFmtId="0" fontId="0" fillId="0" borderId="10" xfId="0" applyFill="1" applyBorder="1"/>
    <xf numFmtId="0" fontId="0" fillId="0" borderId="0" xfId="0" applyAlignment="1">
      <alignment horizontal="right"/>
    </xf>
    <xf numFmtId="0" fontId="1" fillId="0" borderId="7" xfId="0" applyFont="1" applyBorder="1"/>
    <xf numFmtId="0" fontId="0" fillId="0" borderId="5" xfId="0" applyBorder="1" applyAlignment="1">
      <alignment horizontal="right"/>
    </xf>
    <xf numFmtId="0" fontId="0" fillId="0" borderId="4" xfId="0" applyBorder="1" applyAlignment="1">
      <alignment horizontal="right"/>
    </xf>
    <xf numFmtId="0" fontId="0" fillId="0" borderId="5" xfId="0" applyFill="1" applyBorder="1"/>
    <xf numFmtId="0" fontId="0" fillId="0" borderId="4" xfId="0" applyFill="1" applyBorder="1"/>
    <xf numFmtId="0" fontId="0" fillId="0" borderId="9" xfId="0" applyFill="1" applyBorder="1"/>
    <xf numFmtId="0" fontId="0" fillId="0" borderId="8" xfId="0" applyFill="1" applyBorder="1"/>
    <xf numFmtId="0" fontId="0" fillId="0" borderId="2" xfId="0" applyFill="1" applyBorder="1"/>
    <xf numFmtId="0" fontId="1" fillId="0" borderId="8" xfId="0" applyFont="1" applyBorder="1"/>
    <xf numFmtId="164" fontId="1" fillId="0" borderId="0" xfId="0" applyNumberFormat="1" applyFont="1" applyBorder="1"/>
    <xf numFmtId="0" fontId="2" fillId="0" borderId="9" xfId="0" applyFont="1" applyBorder="1"/>
    <xf numFmtId="0" fontId="3" fillId="0" borderId="5" xfId="0" applyFont="1" applyBorder="1"/>
    <xf numFmtId="0" fontId="2" fillId="0" borderId="2" xfId="0" applyFont="1" applyBorder="1"/>
    <xf numFmtId="164" fontId="3" fillId="0" borderId="4" xfId="0" applyNumberFormat="1" applyFont="1" applyBorder="1"/>
  </cellXfs>
  <cellStyles count="1">
    <cellStyle name="Normal" xfId="0" builtinId="0"/>
  </cellStyles>
  <dxfs count="27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lor theme="9" tint="-0.499984740745262"/>
      </font>
      <fill>
        <patternFill>
          <bgColor theme="9"/>
        </patternFill>
      </fill>
    </dxf>
    <dxf>
      <font>
        <color theme="3" tint="-0.499984740745262"/>
      </font>
      <fill>
        <patternFill>
          <bgColor theme="3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7" tint="-0.499984740745262"/>
      </font>
      <fill>
        <patternFill>
          <bgColor theme="7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0.24994659260841701"/>
      </font>
      <fill>
        <patternFill>
          <bgColor theme="0" tint="-0.1499679555650502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lor theme="9" tint="-0.499984740745262"/>
      </font>
      <fill>
        <patternFill>
          <bgColor theme="9"/>
        </patternFill>
      </fill>
    </dxf>
    <dxf>
      <font>
        <color theme="3" tint="-0.499984740745262"/>
      </font>
      <fill>
        <patternFill>
          <bgColor theme="3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7" tint="-0.499984740745262"/>
      </font>
      <fill>
        <patternFill>
          <bgColor theme="7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0.24994659260841701"/>
      </font>
      <fill>
        <patternFill>
          <bgColor theme="0" tint="-0.1499679555650502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lor theme="9" tint="-0.499984740745262"/>
      </font>
      <fill>
        <patternFill>
          <bgColor theme="9"/>
        </patternFill>
      </fill>
    </dxf>
    <dxf>
      <font>
        <color theme="3" tint="-0.499984740745262"/>
      </font>
      <fill>
        <patternFill>
          <bgColor theme="3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7" tint="-0.499984740745262"/>
      </font>
      <fill>
        <patternFill>
          <bgColor theme="7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0.24994659260841701"/>
      </font>
      <fill>
        <patternFill>
          <bgColor theme="0" tint="-0.1499679555650502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77"/>
  <sheetViews>
    <sheetView tabSelected="1" workbookViewId="0">
      <selection activeCell="G36" sqref="G36"/>
    </sheetView>
  </sheetViews>
  <sheetFormatPr defaultRowHeight="15"/>
  <cols>
    <col min="1" max="1" width="26.7109375" bestFit="1" customWidth="1"/>
    <col min="2" max="2" width="15.7109375" bestFit="1" customWidth="1"/>
    <col min="3" max="3" width="16" bestFit="1" customWidth="1"/>
    <col min="4" max="4" width="16" customWidth="1"/>
    <col min="5" max="5" width="12.5703125" customWidth="1"/>
    <col min="6" max="8" width="20.7109375" customWidth="1"/>
  </cols>
  <sheetData>
    <row r="1" spans="1:9">
      <c r="A1" s="15" t="s">
        <v>1</v>
      </c>
      <c r="B1" s="21" t="s">
        <v>2</v>
      </c>
      <c r="C1" s="21" t="s">
        <v>5</v>
      </c>
      <c r="D1" s="21" t="s">
        <v>3</v>
      </c>
      <c r="E1" s="21" t="s">
        <v>6</v>
      </c>
      <c r="F1" s="8"/>
      <c r="G1" s="29" t="s">
        <v>52</v>
      </c>
      <c r="H1" s="13" t="s">
        <v>33</v>
      </c>
    </row>
    <row r="2" spans="1:9">
      <c r="A2" s="12" t="s">
        <v>63</v>
      </c>
      <c r="B2" s="11"/>
      <c r="C2" s="11"/>
      <c r="D2" s="11"/>
      <c r="E2" s="11"/>
      <c r="F2" s="5"/>
      <c r="G2" s="16"/>
      <c r="H2" t="s">
        <v>34</v>
      </c>
    </row>
    <row r="3" spans="1:9">
      <c r="A3" s="12" t="s">
        <v>7</v>
      </c>
      <c r="B3" s="5">
        <v>4</v>
      </c>
      <c r="C3" s="5">
        <v>1000000</v>
      </c>
      <c r="D3" s="5">
        <v>16</v>
      </c>
      <c r="E3" s="5">
        <f>(B3*C3*(D3/8))/10^6</f>
        <v>8</v>
      </c>
      <c r="F3" s="5" t="s">
        <v>4</v>
      </c>
      <c r="G3" s="24">
        <v>999</v>
      </c>
      <c r="H3" t="s">
        <v>35</v>
      </c>
    </row>
    <row r="4" spans="1:9">
      <c r="A4" s="12" t="s">
        <v>11</v>
      </c>
      <c r="B4" s="5">
        <v>4</v>
      </c>
      <c r="C4" s="5">
        <v>500000</v>
      </c>
      <c r="D4" s="5">
        <v>16</v>
      </c>
      <c r="E4" s="5">
        <f>(B4*C4*(D4/8))/10^6</f>
        <v>4</v>
      </c>
      <c r="F4" s="5" t="s">
        <v>4</v>
      </c>
      <c r="G4" s="24">
        <v>999</v>
      </c>
    </row>
    <row r="5" spans="1:9">
      <c r="A5" s="12" t="s">
        <v>10</v>
      </c>
      <c r="B5" s="5">
        <v>8</v>
      </c>
      <c r="C5" s="5">
        <v>800000</v>
      </c>
      <c r="D5" s="5">
        <v>12</v>
      </c>
      <c r="E5" s="5">
        <f>(C5*(D5/8))/10^6</f>
        <v>1.2</v>
      </c>
      <c r="F5" s="5" t="s">
        <v>9</v>
      </c>
      <c r="G5" s="24">
        <v>529</v>
      </c>
    </row>
    <row r="6" spans="1:9">
      <c r="A6" s="12" t="s">
        <v>8</v>
      </c>
      <c r="B6" s="5">
        <v>8</v>
      </c>
      <c r="C6" s="5">
        <v>500000</v>
      </c>
      <c r="D6" s="5">
        <v>12</v>
      </c>
      <c r="E6" s="5">
        <f>(C6*(D6/8))/10^6</f>
        <v>0.75</v>
      </c>
      <c r="F6" s="5" t="s">
        <v>9</v>
      </c>
      <c r="G6" s="24">
        <v>379</v>
      </c>
    </row>
    <row r="7" spans="1:9">
      <c r="A7" s="12" t="s">
        <v>0</v>
      </c>
      <c r="B7" s="5">
        <v>4</v>
      </c>
      <c r="C7" s="5">
        <v>51200</v>
      </c>
      <c r="D7" s="5">
        <v>24</v>
      </c>
      <c r="E7" s="5">
        <f>(B7*C7*(D7/8))/10^6</f>
        <v>0.61439999999999995</v>
      </c>
      <c r="F7" s="5" t="s">
        <v>4</v>
      </c>
      <c r="G7" s="24">
        <v>1599</v>
      </c>
    </row>
    <row r="8" spans="1:9">
      <c r="A8" s="12" t="s">
        <v>32</v>
      </c>
      <c r="B8" s="5">
        <v>32</v>
      </c>
      <c r="C8" s="5">
        <v>250000</v>
      </c>
      <c r="D8" s="5">
        <v>16</v>
      </c>
      <c r="E8" s="5">
        <f>(C8*(D8/8))/10^6</f>
        <v>0.5</v>
      </c>
      <c r="F8" s="5" t="s">
        <v>9</v>
      </c>
      <c r="G8" s="24">
        <v>699</v>
      </c>
    </row>
    <row r="9" spans="1:9">
      <c r="A9" s="15" t="s">
        <v>60</v>
      </c>
      <c r="B9" s="21" t="s">
        <v>61</v>
      </c>
      <c r="C9" s="8"/>
      <c r="D9" s="8"/>
      <c r="E9" s="8"/>
      <c r="F9" s="8"/>
      <c r="G9" s="27"/>
    </row>
    <row r="10" spans="1:9">
      <c r="A10" s="10"/>
      <c r="B10" s="11"/>
      <c r="C10" s="5"/>
      <c r="D10" s="5"/>
      <c r="E10" s="5"/>
      <c r="F10" s="5"/>
      <c r="G10" s="24"/>
    </row>
    <row r="11" spans="1:9">
      <c r="A11" s="26" t="s">
        <v>58</v>
      </c>
      <c r="B11" s="5">
        <v>14</v>
      </c>
      <c r="C11" s="5"/>
      <c r="D11" s="5"/>
      <c r="E11" s="5"/>
      <c r="F11" s="5"/>
      <c r="G11" s="24">
        <v>4499</v>
      </c>
    </row>
    <row r="12" spans="1:9">
      <c r="A12" s="28" t="s">
        <v>59</v>
      </c>
      <c r="B12" s="3">
        <v>14</v>
      </c>
      <c r="C12" s="3"/>
      <c r="D12" s="3"/>
      <c r="E12" s="3"/>
      <c r="F12" s="3"/>
      <c r="G12" s="25">
        <v>5499</v>
      </c>
    </row>
    <row r="13" spans="1:9">
      <c r="A13" s="17"/>
      <c r="B13" s="5"/>
      <c r="C13" s="5"/>
      <c r="D13" s="5"/>
      <c r="E13" s="5"/>
      <c r="F13" s="5"/>
      <c r="G13" s="17"/>
    </row>
    <row r="15" spans="1:9">
      <c r="A15" s="15" t="s">
        <v>55</v>
      </c>
      <c r="B15" s="21"/>
      <c r="C15" s="8" t="s">
        <v>12</v>
      </c>
      <c r="D15" s="8" t="s">
        <v>13</v>
      </c>
      <c r="E15" s="8" t="s">
        <v>14</v>
      </c>
      <c r="F15" s="8" t="s">
        <v>15</v>
      </c>
      <c r="G15" s="8" t="s">
        <v>16</v>
      </c>
      <c r="H15" s="8" t="s">
        <v>49</v>
      </c>
      <c r="I15" s="9"/>
    </row>
    <row r="16" spans="1:9">
      <c r="A16" s="12" t="s">
        <v>60</v>
      </c>
      <c r="B16" s="11">
        <f>COUNTA(C16:H16)</f>
        <v>6</v>
      </c>
      <c r="C16" s="5" t="s">
        <v>59</v>
      </c>
      <c r="D16" s="5" t="s">
        <v>59</v>
      </c>
      <c r="E16" s="5" t="s">
        <v>59</v>
      </c>
      <c r="F16" s="5" t="s">
        <v>59</v>
      </c>
      <c r="G16" s="5" t="s">
        <v>59</v>
      </c>
      <c r="H16" s="5" t="s">
        <v>59</v>
      </c>
      <c r="I16" s="6"/>
    </row>
    <row r="17" spans="1:11">
      <c r="A17" s="12" t="s">
        <v>50</v>
      </c>
      <c r="B17" s="11">
        <f>SUM(C17:H17)</f>
        <v>200</v>
      </c>
      <c r="C17" s="18">
        <v>38</v>
      </c>
      <c r="D17" s="18">
        <v>36</v>
      </c>
      <c r="E17" s="18">
        <v>34</v>
      </c>
      <c r="F17" s="18">
        <v>33</v>
      </c>
      <c r="G17" s="19">
        <v>32</v>
      </c>
      <c r="H17" s="19">
        <v>27</v>
      </c>
      <c r="I17" s="6"/>
      <c r="K17" s="14"/>
    </row>
    <row r="18" spans="1:11">
      <c r="A18" s="12" t="s">
        <v>17</v>
      </c>
      <c r="B18" s="11">
        <f>SUM(C18:H18)</f>
        <v>42</v>
      </c>
      <c r="C18" s="18">
        <f>(COUNTIF(C19:C32,$A$3)*$E$3)+(COUNTIF(C19:C32,$A$4)*$E$4)+(COUNTIF(C19:C32,$A$5)*$E$5)+(COUNTIF(C19:C32,$A$6)*$E$6)+(COUNTIF(C19:C32,$A$7)*$E$7)+(COUNTIF(C19:C32,$A$8)*$E$8)</f>
        <v>7</v>
      </c>
      <c r="D18" s="18">
        <f t="shared" ref="D18:H18" si="0">(COUNTIF(D19:D32,$A$3)*$E$3)+(COUNTIF(D19:D32,$A$4)*$E$4)+(COUNTIF(D19:D32,$A$5)*$E$5)+(COUNTIF(D19:D32,$A$6)*$E$6)+(COUNTIF(D19:D32,$A$7)*$E$7)+(COUNTIF(D19:D32,$A$8)*$E$8)</f>
        <v>7</v>
      </c>
      <c r="E18" s="18">
        <f t="shared" si="0"/>
        <v>7</v>
      </c>
      <c r="F18" s="18">
        <f t="shared" si="0"/>
        <v>7</v>
      </c>
      <c r="G18" s="18">
        <f t="shared" si="0"/>
        <v>7</v>
      </c>
      <c r="H18" s="18">
        <f t="shared" si="0"/>
        <v>7</v>
      </c>
      <c r="I18" s="6"/>
    </row>
    <row r="19" spans="1:11">
      <c r="A19" s="12" t="s">
        <v>51</v>
      </c>
      <c r="B19" s="11">
        <f>(COUNTIF(C19:H32,$A$3)*$B$3)+(COUNTIF(C19:H32,$A$4)*$B$4)+(COUNTIF(C19:H32,$A$5)*$B$5)+(COUNTIF(C19:H32,$A$6)*$B$6)+(COUNTIF(C19:H32,$A$7)*$B$7)+(COUNTIF(C19:H32,$A$8)*$B$8)</f>
        <v>2688</v>
      </c>
      <c r="C19" s="1" t="s">
        <v>32</v>
      </c>
      <c r="D19" s="1" t="s">
        <v>32</v>
      </c>
      <c r="E19" s="1" t="s">
        <v>32</v>
      </c>
      <c r="F19" s="1" t="s">
        <v>32</v>
      </c>
      <c r="G19" s="1" t="s">
        <v>32</v>
      </c>
      <c r="H19" s="1" t="s">
        <v>32</v>
      </c>
      <c r="I19" s="22" t="s">
        <v>18</v>
      </c>
    </row>
    <row r="20" spans="1:11">
      <c r="A20" s="12" t="s">
        <v>53</v>
      </c>
      <c r="B20" s="30">
        <f>(COUNTIF(C19:H32,$A$3)*$G$3)+(COUNTIF(C19:H32,$A$4)*$G$4)+(COUNTIF(C19:H32,$A$5)*$G$5)+(COUNTIF(C19:H32,$A$6)*$G$6)+(COUNTIF(C19:H32,$A$7)*$G$7)+(COUNTIF(C19:H32,$A$8)*$G$8)</f>
        <v>58716</v>
      </c>
      <c r="C20" s="1" t="s">
        <v>32</v>
      </c>
      <c r="D20" s="1" t="s">
        <v>32</v>
      </c>
      <c r="E20" s="1" t="s">
        <v>32</v>
      </c>
      <c r="F20" s="1" t="s">
        <v>32</v>
      </c>
      <c r="G20" s="1" t="s">
        <v>32</v>
      </c>
      <c r="H20" s="1" t="s">
        <v>32</v>
      </c>
      <c r="I20" s="22" t="s">
        <v>19</v>
      </c>
    </row>
    <row r="21" spans="1:11">
      <c r="A21" s="12" t="s">
        <v>54</v>
      </c>
      <c r="B21" s="30">
        <f>COUNTIF(C16:H16, A11)*G11+COUNTIF(C16:H16, A12)*G12</f>
        <v>32994</v>
      </c>
      <c r="C21" s="1" t="s">
        <v>32</v>
      </c>
      <c r="D21" s="1" t="s">
        <v>32</v>
      </c>
      <c r="E21" s="1" t="s">
        <v>32</v>
      </c>
      <c r="F21" s="1" t="s">
        <v>32</v>
      </c>
      <c r="G21" s="1" t="s">
        <v>32</v>
      </c>
      <c r="H21" s="1" t="s">
        <v>32</v>
      </c>
      <c r="I21" s="22" t="s">
        <v>20</v>
      </c>
    </row>
    <row r="22" spans="1:11">
      <c r="A22" s="12"/>
      <c r="B22" s="5"/>
      <c r="C22" s="1" t="s">
        <v>32</v>
      </c>
      <c r="D22" s="1" t="s">
        <v>32</v>
      </c>
      <c r="E22" s="1" t="s">
        <v>32</v>
      </c>
      <c r="F22" s="1" t="s">
        <v>32</v>
      </c>
      <c r="G22" s="1" t="s">
        <v>32</v>
      </c>
      <c r="H22" s="1" t="s">
        <v>32</v>
      </c>
      <c r="I22" s="22" t="s">
        <v>21</v>
      </c>
    </row>
    <row r="23" spans="1:11">
      <c r="A23" s="12"/>
      <c r="B23" s="5"/>
      <c r="C23" s="1" t="s">
        <v>32</v>
      </c>
      <c r="D23" s="1" t="s">
        <v>32</v>
      </c>
      <c r="E23" s="1" t="s">
        <v>32</v>
      </c>
      <c r="F23" s="1" t="s">
        <v>32</v>
      </c>
      <c r="G23" s="1" t="s">
        <v>32</v>
      </c>
      <c r="H23" s="1" t="s">
        <v>32</v>
      </c>
      <c r="I23" s="22" t="s">
        <v>22</v>
      </c>
    </row>
    <row r="24" spans="1:11">
      <c r="A24" s="12"/>
      <c r="B24" s="5"/>
      <c r="C24" s="1" t="s">
        <v>32</v>
      </c>
      <c r="D24" s="1" t="s">
        <v>32</v>
      </c>
      <c r="E24" s="1" t="s">
        <v>32</v>
      </c>
      <c r="F24" s="1" t="s">
        <v>32</v>
      </c>
      <c r="G24" s="1" t="s">
        <v>32</v>
      </c>
      <c r="H24" s="1" t="s">
        <v>32</v>
      </c>
      <c r="I24" s="22" t="s">
        <v>23</v>
      </c>
    </row>
    <row r="25" spans="1:11">
      <c r="A25" s="12"/>
      <c r="B25" s="5"/>
      <c r="C25" s="1" t="s">
        <v>32</v>
      </c>
      <c r="D25" s="1" t="s">
        <v>32</v>
      </c>
      <c r="E25" s="1" t="s">
        <v>32</v>
      </c>
      <c r="F25" s="1" t="s">
        <v>32</v>
      </c>
      <c r="G25" s="1" t="s">
        <v>32</v>
      </c>
      <c r="H25" s="1" t="s">
        <v>32</v>
      </c>
      <c r="I25" s="22" t="s">
        <v>24</v>
      </c>
    </row>
    <row r="26" spans="1:11">
      <c r="A26" s="12"/>
      <c r="B26" s="5"/>
      <c r="C26" s="1" t="s">
        <v>32</v>
      </c>
      <c r="D26" s="1" t="s">
        <v>32</v>
      </c>
      <c r="E26" s="1" t="s">
        <v>32</v>
      </c>
      <c r="F26" s="1" t="s">
        <v>32</v>
      </c>
      <c r="G26" s="1" t="s">
        <v>32</v>
      </c>
      <c r="H26" s="1" t="s">
        <v>32</v>
      </c>
      <c r="I26" s="22" t="s">
        <v>25</v>
      </c>
    </row>
    <row r="27" spans="1:11">
      <c r="A27" s="12"/>
      <c r="B27" s="5"/>
      <c r="C27" s="1" t="s">
        <v>32</v>
      </c>
      <c r="D27" s="1" t="s">
        <v>32</v>
      </c>
      <c r="E27" s="1" t="s">
        <v>32</v>
      </c>
      <c r="F27" s="1" t="s">
        <v>32</v>
      </c>
      <c r="G27" s="1" t="s">
        <v>32</v>
      </c>
      <c r="H27" s="1" t="s">
        <v>32</v>
      </c>
      <c r="I27" s="22" t="s">
        <v>26</v>
      </c>
    </row>
    <row r="28" spans="1:11">
      <c r="A28" s="12"/>
      <c r="B28" s="5"/>
      <c r="C28" s="1" t="s">
        <v>32</v>
      </c>
      <c r="D28" s="1" t="s">
        <v>32</v>
      </c>
      <c r="E28" s="1" t="s">
        <v>32</v>
      </c>
      <c r="F28" s="1" t="s">
        <v>32</v>
      </c>
      <c r="G28" s="1" t="s">
        <v>32</v>
      </c>
      <c r="H28" s="1" t="s">
        <v>32</v>
      </c>
      <c r="I28" s="22" t="s">
        <v>27</v>
      </c>
    </row>
    <row r="29" spans="1:11">
      <c r="A29" s="12"/>
      <c r="B29" s="5"/>
      <c r="C29" s="1" t="s">
        <v>32</v>
      </c>
      <c r="D29" s="1" t="s">
        <v>32</v>
      </c>
      <c r="E29" s="1" t="s">
        <v>32</v>
      </c>
      <c r="F29" s="1" t="s">
        <v>32</v>
      </c>
      <c r="G29" s="1" t="s">
        <v>32</v>
      </c>
      <c r="H29" s="1" t="s">
        <v>32</v>
      </c>
      <c r="I29" s="22" t="s">
        <v>28</v>
      </c>
    </row>
    <row r="30" spans="1:11">
      <c r="A30" s="12"/>
      <c r="B30" s="5"/>
      <c r="C30" s="1" t="s">
        <v>32</v>
      </c>
      <c r="D30" s="1" t="s">
        <v>32</v>
      </c>
      <c r="E30" s="1" t="s">
        <v>32</v>
      </c>
      <c r="F30" s="1" t="s">
        <v>32</v>
      </c>
      <c r="G30" s="1" t="s">
        <v>32</v>
      </c>
      <c r="H30" s="1" t="s">
        <v>32</v>
      </c>
      <c r="I30" s="22" t="s">
        <v>29</v>
      </c>
    </row>
    <row r="31" spans="1:11">
      <c r="A31" s="12"/>
      <c r="B31" s="5"/>
      <c r="C31" s="1" t="s">
        <v>32</v>
      </c>
      <c r="D31" s="1" t="s">
        <v>32</v>
      </c>
      <c r="E31" s="1" t="s">
        <v>32</v>
      </c>
      <c r="F31" s="1" t="s">
        <v>32</v>
      </c>
      <c r="G31" s="1" t="s">
        <v>32</v>
      </c>
      <c r="H31" s="1" t="s">
        <v>32</v>
      </c>
      <c r="I31" s="22" t="s">
        <v>30</v>
      </c>
    </row>
    <row r="32" spans="1:11">
      <c r="A32" s="2"/>
      <c r="B32" s="3"/>
      <c r="C32" s="1" t="s">
        <v>32</v>
      </c>
      <c r="D32" s="1" t="s">
        <v>32</v>
      </c>
      <c r="E32" s="1" t="s">
        <v>32</v>
      </c>
      <c r="F32" s="1" t="s">
        <v>32</v>
      </c>
      <c r="G32" s="1" t="s">
        <v>32</v>
      </c>
      <c r="H32" s="1" t="s">
        <v>32</v>
      </c>
      <c r="I32" s="23" t="s">
        <v>31</v>
      </c>
    </row>
    <row r="33" spans="1:9">
      <c r="A33" s="7" t="s">
        <v>56</v>
      </c>
      <c r="B33" s="9">
        <v>8</v>
      </c>
      <c r="I33" s="20"/>
    </row>
    <row r="34" spans="1:9">
      <c r="A34" s="12" t="s">
        <v>74</v>
      </c>
      <c r="B34" s="6">
        <f>(B33*3)+(B16*4*B33)+30</f>
        <v>246</v>
      </c>
      <c r="I34" s="20"/>
    </row>
    <row r="35" spans="1:9" ht="18.75">
      <c r="A35" s="31" t="s">
        <v>62</v>
      </c>
      <c r="B35" s="32">
        <f>B19*B33</f>
        <v>21504</v>
      </c>
      <c r="I35" s="20"/>
    </row>
    <row r="36" spans="1:9" ht="18.75">
      <c r="A36" s="33" t="s">
        <v>57</v>
      </c>
      <c r="B36" s="34">
        <f>((B20+B21)*B33)</f>
        <v>733680</v>
      </c>
      <c r="I36" s="20"/>
    </row>
    <row r="37" spans="1:9">
      <c r="I37" s="20"/>
    </row>
    <row r="38" spans="1:9">
      <c r="I38" s="20"/>
    </row>
    <row r="39" spans="1:9">
      <c r="A39" s="15" t="s">
        <v>47</v>
      </c>
      <c r="B39" s="8"/>
      <c r="C39" s="8"/>
      <c r="D39" s="9" t="s">
        <v>65</v>
      </c>
    </row>
    <row r="40" spans="1:9">
      <c r="A40" s="10" t="s">
        <v>44</v>
      </c>
      <c r="B40" s="11" t="s">
        <v>41</v>
      </c>
      <c r="C40" s="11" t="s">
        <v>42</v>
      </c>
      <c r="D40" s="16" t="s">
        <v>64</v>
      </c>
      <c r="E40" s="5"/>
      <c r="F40" s="5"/>
      <c r="G40" s="5"/>
    </row>
    <row r="41" spans="1:9">
      <c r="A41" s="12" t="s">
        <v>36</v>
      </c>
      <c r="B41" s="5">
        <v>46</v>
      </c>
      <c r="C41" s="5">
        <v>15</v>
      </c>
      <c r="D41" s="6" t="s">
        <v>66</v>
      </c>
      <c r="E41" s="5"/>
      <c r="F41" s="5"/>
      <c r="G41" s="5"/>
    </row>
    <row r="42" spans="1:9">
      <c r="A42" s="12" t="s">
        <v>37</v>
      </c>
      <c r="B42" s="5">
        <v>36</v>
      </c>
      <c r="C42" s="5">
        <v>15</v>
      </c>
      <c r="D42" s="6" t="s">
        <v>67</v>
      </c>
      <c r="E42" s="5"/>
      <c r="F42" s="5"/>
      <c r="G42" s="5"/>
    </row>
    <row r="43" spans="1:9">
      <c r="A43" s="12" t="s">
        <v>38</v>
      </c>
      <c r="B43" s="5">
        <v>36</v>
      </c>
      <c r="C43" s="5">
        <v>12</v>
      </c>
      <c r="D43" s="6" t="s">
        <v>68</v>
      </c>
      <c r="E43" s="5"/>
      <c r="F43" s="5"/>
      <c r="G43" s="5"/>
    </row>
    <row r="44" spans="1:9">
      <c r="A44" s="12" t="s">
        <v>39</v>
      </c>
      <c r="B44" s="5">
        <v>36</v>
      </c>
      <c r="C44" s="5">
        <v>10</v>
      </c>
      <c r="D44" s="6" t="s">
        <v>69</v>
      </c>
      <c r="E44" s="5"/>
      <c r="F44" s="5"/>
      <c r="G44" s="5"/>
    </row>
    <row r="45" spans="1:9">
      <c r="A45" s="12" t="s">
        <v>40</v>
      </c>
      <c r="B45" s="5">
        <v>36</v>
      </c>
      <c r="C45" s="5">
        <v>12</v>
      </c>
      <c r="D45" s="6" t="s">
        <v>69</v>
      </c>
      <c r="E45" s="5"/>
      <c r="F45" s="5"/>
      <c r="G45" s="5"/>
    </row>
    <row r="46" spans="1:9">
      <c r="A46" s="10" t="s">
        <v>46</v>
      </c>
      <c r="B46" s="11">
        <f>SUM(B41:B45)</f>
        <v>190</v>
      </c>
      <c r="C46" s="11">
        <f>SUM(C41:C45)</f>
        <v>64</v>
      </c>
      <c r="D46" s="16" t="s">
        <v>70</v>
      </c>
      <c r="E46" s="5"/>
      <c r="F46" s="5"/>
      <c r="G46" s="5"/>
    </row>
    <row r="47" spans="1:9">
      <c r="A47" s="12"/>
      <c r="B47" s="5"/>
      <c r="C47" s="5"/>
      <c r="D47" s="6"/>
      <c r="E47" s="5"/>
      <c r="F47" s="5"/>
      <c r="G47" s="5"/>
    </row>
    <row r="48" spans="1:9">
      <c r="A48" s="10" t="s">
        <v>45</v>
      </c>
      <c r="B48" s="11" t="s">
        <v>41</v>
      </c>
      <c r="C48" s="11" t="s">
        <v>42</v>
      </c>
      <c r="D48" s="16" t="s">
        <v>43</v>
      </c>
      <c r="E48" s="5"/>
      <c r="F48" s="5"/>
      <c r="G48" s="5"/>
    </row>
    <row r="49" spans="1:7">
      <c r="A49" s="12" t="s">
        <v>36</v>
      </c>
      <c r="B49" s="5">
        <v>43</v>
      </c>
      <c r="C49" s="5">
        <v>20</v>
      </c>
      <c r="D49" s="6" t="s">
        <v>72</v>
      </c>
      <c r="E49" s="5"/>
      <c r="F49" s="5"/>
      <c r="G49" s="5"/>
    </row>
    <row r="50" spans="1:7">
      <c r="A50" s="12" t="s">
        <v>37</v>
      </c>
      <c r="B50" s="5">
        <v>40</v>
      </c>
      <c r="C50" s="5">
        <v>20</v>
      </c>
      <c r="D50" s="6" t="s">
        <v>72</v>
      </c>
      <c r="E50" s="5"/>
      <c r="F50" s="5"/>
      <c r="G50" s="5"/>
    </row>
    <row r="51" spans="1:7">
      <c r="A51" s="12" t="s">
        <v>38</v>
      </c>
      <c r="B51" s="5">
        <v>38</v>
      </c>
      <c r="C51" s="5">
        <v>18</v>
      </c>
      <c r="D51" s="6" t="s">
        <v>73</v>
      </c>
      <c r="E51" s="5"/>
      <c r="F51" s="5"/>
      <c r="G51" s="5"/>
    </row>
    <row r="52" spans="1:7">
      <c r="A52" s="12" t="s">
        <v>39</v>
      </c>
      <c r="B52" s="5">
        <v>37</v>
      </c>
      <c r="C52" s="5">
        <v>18</v>
      </c>
      <c r="D52" s="6" t="s">
        <v>72</v>
      </c>
      <c r="E52" s="5"/>
      <c r="F52" s="5"/>
      <c r="G52" s="5"/>
    </row>
    <row r="53" spans="1:7">
      <c r="A53" s="12" t="s">
        <v>40</v>
      </c>
      <c r="B53" s="5">
        <v>37</v>
      </c>
      <c r="C53" s="5">
        <v>18</v>
      </c>
      <c r="D53" s="6" t="s">
        <v>73</v>
      </c>
      <c r="E53" s="5"/>
      <c r="F53" s="5"/>
      <c r="G53" s="5"/>
    </row>
    <row r="54" spans="1:7">
      <c r="A54" s="10" t="s">
        <v>46</v>
      </c>
      <c r="B54" s="11">
        <f>SUM(B49:B53)</f>
        <v>195</v>
      </c>
      <c r="C54" s="11">
        <f t="shared" ref="C54" si="1">SUM(C49:C53)</f>
        <v>94</v>
      </c>
      <c r="D54" s="16" t="s">
        <v>71</v>
      </c>
      <c r="E54" s="5"/>
      <c r="F54" s="5"/>
      <c r="G54" s="5"/>
    </row>
    <row r="55" spans="1:7">
      <c r="A55" s="12"/>
      <c r="B55" s="5"/>
      <c r="C55" s="5"/>
      <c r="D55" s="6"/>
      <c r="E55" s="5"/>
      <c r="F55" s="5"/>
      <c r="G55" s="5"/>
    </row>
    <row r="56" spans="1:7">
      <c r="A56" s="12" t="s">
        <v>48</v>
      </c>
      <c r="B56" s="5" t="s">
        <v>41</v>
      </c>
      <c r="C56" s="5"/>
      <c r="D56" s="6"/>
      <c r="E56" s="5"/>
      <c r="F56" s="5"/>
      <c r="G56" s="5"/>
    </row>
    <row r="57" spans="1:7">
      <c r="A57" s="2" t="s">
        <v>36</v>
      </c>
      <c r="B57" s="3">
        <v>104</v>
      </c>
      <c r="C57" s="3"/>
      <c r="D57" s="4"/>
    </row>
    <row r="59" spans="1:7">
      <c r="E59" s="5"/>
    </row>
    <row r="60" spans="1:7">
      <c r="E60" s="11"/>
    </row>
    <row r="61" spans="1:7">
      <c r="E61" s="5"/>
    </row>
    <row r="62" spans="1:7">
      <c r="E62" s="5"/>
    </row>
    <row r="63" spans="1:7">
      <c r="E63" s="5"/>
    </row>
    <row r="64" spans="1:7">
      <c r="E64" s="5"/>
    </row>
    <row r="65" spans="5:5">
      <c r="E65" s="5"/>
    </row>
    <row r="66" spans="5:5">
      <c r="E66" s="11"/>
    </row>
    <row r="67" spans="5:5">
      <c r="E67" s="5"/>
    </row>
    <row r="68" spans="5:5">
      <c r="E68" s="11"/>
    </row>
    <row r="69" spans="5:5">
      <c r="E69" s="5"/>
    </row>
    <row r="70" spans="5:5">
      <c r="E70" s="5"/>
    </row>
    <row r="71" spans="5:5">
      <c r="E71" s="5"/>
    </row>
    <row r="72" spans="5:5">
      <c r="E72" s="5"/>
    </row>
    <row r="73" spans="5:5">
      <c r="E73" s="5"/>
    </row>
    <row r="74" spans="5:5">
      <c r="E74" s="11"/>
    </row>
    <row r="75" spans="5:5">
      <c r="E75" s="5"/>
    </row>
    <row r="76" spans="5:5">
      <c r="E76" s="5"/>
    </row>
    <row r="77" spans="5:5">
      <c r="E77" s="5"/>
    </row>
  </sheetData>
  <sortState ref="A3:H7">
    <sortCondition descending="1" ref="E3:E7"/>
  </sortState>
  <conditionalFormatting sqref="C19:H32">
    <cfRule type="cellIs" dxfId="20" priority="2" operator="equal">
      <formula>$A$2</formula>
    </cfRule>
    <cfRule type="cellIs" dxfId="19" priority="10" operator="equal">
      <formula>$A$8</formula>
    </cfRule>
    <cfRule type="cellIs" dxfId="18" priority="11" operator="equal">
      <formula>$A$7</formula>
    </cfRule>
    <cfRule type="cellIs" dxfId="17" priority="12" operator="equal">
      <formula>$A$6</formula>
    </cfRule>
    <cfRule type="cellIs" dxfId="16" priority="13" operator="equal">
      <formula>$A$5</formula>
    </cfRule>
    <cfRule type="cellIs" dxfId="15" priority="14" operator="equal">
      <formula>$A$4</formula>
    </cfRule>
    <cfRule type="cellIs" dxfId="14" priority="15" operator="equal">
      <formula>$A$3</formula>
    </cfRule>
  </conditionalFormatting>
  <conditionalFormatting sqref="D18">
    <cfRule type="cellIs" dxfId="26" priority="9" operator="greaterThan">
      <formula>$D$17</formula>
    </cfRule>
  </conditionalFormatting>
  <conditionalFormatting sqref="E18">
    <cfRule type="cellIs" dxfId="25" priority="6" operator="greaterThan">
      <formula>$E$17</formula>
    </cfRule>
  </conditionalFormatting>
  <conditionalFormatting sqref="F18">
    <cfRule type="cellIs" dxfId="24" priority="5" operator="greaterThan">
      <formula>$F$17</formula>
    </cfRule>
  </conditionalFormatting>
  <conditionalFormatting sqref="G18">
    <cfRule type="cellIs" dxfId="23" priority="4" operator="greaterThan">
      <formula>$G$17</formula>
    </cfRule>
  </conditionalFormatting>
  <conditionalFormatting sqref="H18">
    <cfRule type="cellIs" dxfId="22" priority="3" operator="greaterThan">
      <formula>$H$17</formula>
    </cfRule>
  </conditionalFormatting>
  <conditionalFormatting sqref="C18">
    <cfRule type="cellIs" dxfId="21" priority="1" operator="greaterThan">
      <formula>$C$17</formula>
    </cfRule>
  </conditionalFormatting>
  <dataValidations count="2">
    <dataValidation type="list" allowBlank="1" showInputMessage="1" showErrorMessage="1" sqref="C19:H32">
      <formula1>$A$2:$A$8</formula1>
    </dataValidation>
    <dataValidation type="list" allowBlank="1" showInputMessage="1" showErrorMessage="1" sqref="C16:H16">
      <formula1>$A$10:$A$12</formula1>
    </dataValidation>
  </dataValidations>
  <pageMargins left="0.7" right="0.7" top="0.75" bottom="0.75" header="0.3" footer="0.3"/>
  <pageSetup scale="73" orientation="landscape" r:id="rId1"/>
  <ignoredErrors>
    <ignoredError sqref="E7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National Instruments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nholmes</dc:creator>
  <cp:lastModifiedBy>nholmes</cp:lastModifiedBy>
  <cp:lastPrinted>2010-07-22T13:50:46Z</cp:lastPrinted>
  <dcterms:created xsi:type="dcterms:W3CDTF">2010-07-21T15:47:01Z</dcterms:created>
  <dcterms:modified xsi:type="dcterms:W3CDTF">2010-07-23T02:22:23Z</dcterms:modified>
</cp:coreProperties>
</file>