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WORK2\cRIO Top Customer Challenges\Q2 SW compatibility\Online Live\"/>
    </mc:Choice>
  </mc:AlternateContent>
  <bookViews>
    <workbookView xWindow="0" yWindow="0" windowWidth="23040" windowHeight="9048" activeTab="1" xr2:uid="{00000000-000D-0000-FFFF-FFFF00000000}"/>
  </bookViews>
  <sheets>
    <sheet name="Instructions" sheetId="7" r:id="rId1"/>
    <sheet name="System Selection" sheetId="2" r:id="rId2"/>
    <sheet name="Data Source" sheetId="1" state="hidden" r:id="rId3"/>
    <sheet name="Device Driver Mapping" sheetId="4" state="hidden" r:id="rId4"/>
    <sheet name="Lookup Rules" sheetId="5" state="hidden" r:id="rId5"/>
    <sheet name="Dropdown" sheetId="3" state="hidden" r:id="rId6"/>
  </sheets>
  <definedNames>
    <definedName name="_xlnm._FilterDatabase" localSheetId="2" hidden="1">'Data Source'!$A$1:$AX$302</definedName>
    <definedName name="C_RIO_Controller">Dropdown!$A$2:$A$51</definedName>
    <definedName name="C_Series_Module">Dropdown!$B$2:$B$100</definedName>
  </definedNames>
  <calcPr calcId="171026"/>
</workbook>
</file>

<file path=xl/calcChain.xml><?xml version="1.0" encoding="utf-8"?>
<calcChain xmlns="http://schemas.openxmlformats.org/spreadsheetml/2006/main">
  <c r="K10" i="2" l="1"/>
  <c r="K9" i="2"/>
  <c r="K8" i="2"/>
  <c r="K7" i="2"/>
  <c r="K13" i="2" l="1"/>
  <c r="K5" i="2" s="1"/>
  <c r="G27" i="2"/>
  <c r="G26" i="2"/>
  <c r="G20" i="2"/>
  <c r="K3" i="2" l="1"/>
  <c r="K4" i="2"/>
  <c r="K6" i="2"/>
  <c r="G25" i="2"/>
  <c r="G22" i="2" l="1"/>
  <c r="G21" i="2"/>
  <c r="G19" i="2"/>
  <c r="L7" i="2" l="1"/>
  <c r="L4" i="2"/>
  <c r="L6" i="2"/>
  <c r="G3" i="2"/>
  <c r="G7" i="2"/>
  <c r="G4" i="2"/>
  <c r="G6" i="2"/>
  <c r="N12" i="2"/>
  <c r="N3" i="2"/>
  <c r="N4" i="2"/>
  <c r="N5" i="2"/>
  <c r="N6" i="2"/>
  <c r="N7" i="2"/>
  <c r="N8" i="2"/>
  <c r="N9" i="2"/>
  <c r="N10" i="2"/>
  <c r="J7" i="2"/>
  <c r="J3" i="2"/>
  <c r="J4" i="2"/>
  <c r="J5" i="2"/>
  <c r="J6" i="2"/>
  <c r="J8" i="2"/>
  <c r="J9" i="2"/>
  <c r="J10" i="2"/>
  <c r="L3" i="2"/>
  <c r="L5" i="2"/>
  <c r="L8" i="2"/>
  <c r="L9" i="2"/>
  <c r="L10" i="2"/>
  <c r="M7" i="2"/>
  <c r="M3" i="2"/>
  <c r="M4" i="2"/>
  <c r="M5" i="2"/>
  <c r="M6" i="2"/>
  <c r="M8" i="2"/>
  <c r="M9" i="2"/>
  <c r="M10" i="2"/>
  <c r="H7" i="2"/>
  <c r="H3" i="2"/>
  <c r="H4" i="2"/>
  <c r="H5" i="2"/>
  <c r="H6" i="2"/>
  <c r="H8" i="2"/>
  <c r="H9" i="2"/>
  <c r="H10" i="2"/>
  <c r="I7" i="2"/>
  <c r="I3" i="2"/>
  <c r="I4" i="2"/>
  <c r="I5" i="2"/>
  <c r="I6" i="2"/>
  <c r="I8" i="2"/>
  <c r="I9" i="2"/>
  <c r="I10" i="2"/>
  <c r="G5" i="2"/>
  <c r="G8" i="2"/>
  <c r="G9" i="2"/>
  <c r="G10" i="2"/>
  <c r="G12" i="2"/>
  <c r="D8" i="2"/>
  <c r="D9" i="2"/>
  <c r="D10" i="2"/>
  <c r="D7" i="2"/>
  <c r="M12" i="2"/>
  <c r="I12" i="2"/>
  <c r="J12" i="2"/>
  <c r="H12" i="2"/>
  <c r="L12" i="2"/>
  <c r="M11" i="2" l="1"/>
  <c r="M13" i="2" s="1"/>
  <c r="L11" i="2"/>
  <c r="L13" i="2" s="1"/>
  <c r="G24" i="2" s="1"/>
  <c r="J11" i="2"/>
  <c r="J13" i="2" s="1"/>
  <c r="N11" i="2"/>
  <c r="N13" i="2" s="1"/>
  <c r="G11" i="2"/>
  <c r="G13" i="2" s="1"/>
  <c r="G23" i="2" s="1"/>
  <c r="I11" i="2"/>
  <c r="I13" i="2" s="1"/>
  <c r="H11" i="2"/>
  <c r="H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Elmar Widowitz</author>
  </authors>
  <commentList>
    <comment ref="A10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Elmar Widowitz:</t>
        </r>
        <r>
          <rPr>
            <sz val="9"/>
            <color indexed="81"/>
            <rFont val="Tahoma"/>
            <family val="2"/>
          </rPr>
          <t xml:space="preserve">
You need FPGA installed even if you can't program it in FPGA just in scan mode</t>
        </r>
      </text>
    </comment>
    <comment ref="A109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Elmar Widowitz:</t>
        </r>
        <r>
          <rPr>
            <sz val="9"/>
            <color indexed="81"/>
            <rFont val="Tahoma"/>
            <family val="2"/>
          </rPr>
          <t xml:space="preserve">
You need FPGA installed even if you can't program it in FPGA just in scan mode</t>
        </r>
      </text>
    </comment>
    <comment ref="A172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Elmar Widowitz:</t>
        </r>
        <r>
          <rPr>
            <sz val="9"/>
            <color indexed="81"/>
            <rFont val="Tahoma"/>
            <family val="2"/>
          </rPr>
          <t xml:space="preserve">
Max version 2016 for column B,C,D,E</t>
        </r>
      </text>
    </comment>
    <comment ref="A173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Elmar Widowitz:</t>
        </r>
        <r>
          <rPr>
            <sz val="9"/>
            <color indexed="81"/>
            <rFont val="Tahoma"/>
            <family val="2"/>
          </rPr>
          <t xml:space="preserve">
Max version 2016 for column B,C,D,E</t>
        </r>
      </text>
    </comment>
    <comment ref="A174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Elmar Widowitz:</t>
        </r>
        <r>
          <rPr>
            <sz val="9"/>
            <color indexed="81"/>
            <rFont val="Tahoma"/>
            <family val="2"/>
          </rPr>
          <t xml:space="preserve">
rev. A to G also supports 8.2</t>
        </r>
      </text>
    </comment>
    <comment ref="E174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Elmar Widowitz:</t>
        </r>
        <r>
          <rPr>
            <sz val="9"/>
            <color indexed="81"/>
            <rFont val="Tahoma"/>
            <family val="2"/>
          </rPr>
          <t xml:space="preserve">
  2.1 (rev G or earlier)</t>
        </r>
      </text>
    </comment>
    <comment ref="A175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Elmar Widowitz:</t>
        </r>
        <r>
          <rPr>
            <sz val="9"/>
            <color indexed="81"/>
            <rFont val="Tahoma"/>
            <family val="2"/>
          </rPr>
          <t xml:space="preserve">
rev. A to F also supports 8.2.1
for colum D
  NI-RIO 2.1.1 (rev F or earlier)&lt;br&gt;NI-RIO 2.4.1 (rev G or later) </t>
        </r>
      </text>
    </comment>
    <comment ref="E175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Elmar Widowitz:</t>
        </r>
        <r>
          <rPr>
            <sz val="9"/>
            <color indexed="81"/>
            <rFont val="Tahoma"/>
            <family val="2"/>
          </rPr>
          <t xml:space="preserve">
  2.1.1 (rev G or earlier)</t>
        </r>
      </text>
    </comment>
    <comment ref="G175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Elmar Widowitz:</t>
        </r>
        <r>
          <rPr>
            <sz val="9"/>
            <color indexed="81"/>
            <rFont val="Tahoma"/>
            <family val="2"/>
          </rPr>
          <t xml:space="preserve">
  8.2.1 (rev F or earlier)</t>
        </r>
      </text>
    </comment>
    <comment ref="I175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Elmar Widowitz:</t>
        </r>
        <r>
          <rPr>
            <sz val="9"/>
            <color indexed="81"/>
            <rFont val="Tahoma"/>
            <family val="2"/>
          </rPr>
          <t xml:space="preserve">
  3.0 (rev F or earlier)&lt;br&gt;</t>
        </r>
      </text>
    </comment>
    <comment ref="A207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Elmar Widowitz:</t>
        </r>
        <r>
          <rPr>
            <sz val="9"/>
            <color indexed="81"/>
            <rFont val="Tahoma"/>
            <family val="2"/>
          </rPr>
          <t xml:space="preserve">
max version 2016
</t>
        </r>
      </text>
    </comment>
    <comment ref="E207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Elmar Widowitz:</t>
        </r>
        <r>
          <rPr>
            <sz val="9"/>
            <color indexed="81"/>
            <rFont val="Tahoma"/>
            <family val="2"/>
          </rPr>
          <t xml:space="preserve">
max version 16
</t>
        </r>
      </text>
    </comment>
    <comment ref="A208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Elmar Widowitz:</t>
        </r>
        <r>
          <rPr>
            <sz val="9"/>
            <color indexed="81"/>
            <rFont val="Tahoma"/>
            <family val="2"/>
          </rPr>
          <t xml:space="preserve">
   3.0 (pn 192172)</t>
        </r>
      </text>
    </comment>
    <comment ref="A254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Elmar Widowitz:</t>
        </r>
        <r>
          <rPr>
            <sz val="9"/>
            <color indexed="81"/>
            <rFont val="Tahoma"/>
            <family val="2"/>
          </rPr>
          <t xml:space="preserve">
max version 2016</t>
        </r>
      </text>
    </comment>
    <comment ref="A255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Elmar Widowitz:</t>
        </r>
        <r>
          <rPr>
            <sz val="9"/>
            <color indexed="81"/>
            <rFont val="Tahoma"/>
            <family val="2"/>
          </rPr>
          <t xml:space="preserve">
max version 2016</t>
        </r>
      </text>
    </comment>
    <comment ref="A256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>Elmar Widowitz:</t>
        </r>
        <r>
          <rPr>
            <sz val="9"/>
            <color indexed="81"/>
            <rFont val="Tahoma"/>
            <family val="2"/>
          </rPr>
          <t xml:space="preserve">
max version 2016</t>
        </r>
      </text>
    </comment>
    <comment ref="A257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>Elmar Widowitz:</t>
        </r>
        <r>
          <rPr>
            <sz val="9"/>
            <color indexed="81"/>
            <rFont val="Tahoma"/>
            <family val="2"/>
          </rPr>
          <t xml:space="preserve">
max version 2016</t>
        </r>
      </text>
    </comment>
    <comment ref="A258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>Elmar Widowitz:</t>
        </r>
        <r>
          <rPr>
            <sz val="9"/>
            <color indexed="81"/>
            <rFont val="Tahoma"/>
            <family val="2"/>
          </rPr>
          <t xml:space="preserve">
max version 2016</t>
        </r>
      </text>
    </comment>
    <comment ref="A259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Elmar Widowitz:</t>
        </r>
        <r>
          <rPr>
            <sz val="9"/>
            <color indexed="81"/>
            <rFont val="Tahoma"/>
            <family val="2"/>
          </rPr>
          <t xml:space="preserve">
max version 2016</t>
        </r>
      </text>
    </comment>
  </commentList>
</comments>
</file>

<file path=xl/sharedStrings.xml><?xml version="1.0" encoding="utf-8"?>
<sst xmlns="http://schemas.openxmlformats.org/spreadsheetml/2006/main" count="1798" uniqueCount="788">
  <si>
    <t>Welcome to the cRIO Software System Compatibility Tool!</t>
  </si>
  <si>
    <t>This tool is able to take various hardware items, such as controllers and C Series modules, and determine the compatible software versions.</t>
  </si>
  <si>
    <t>The user interface of this tool is located on the "System Selection" tab of this workbook.</t>
  </si>
  <si>
    <t>The tool will dynamically update the software versions listed, which represent the minimum software support.</t>
  </si>
  <si>
    <t>Unless otherwise stated, software support for a given piece of hardware extends from the minimum listed to the latest released version.</t>
  </si>
  <si>
    <t>Once the minimums have been calculated for all versions of software, decide what applicable version of LabVIEW you wish to use.</t>
  </si>
  <si>
    <t>With the desired LabVIEW version in mind, use the linked compatibility pages to determine the appropriate version(s) for additional driver(s).</t>
  </si>
  <si>
    <t>Special Notes</t>
  </si>
  <si>
    <t>CompactRIO Module Support is a semi-annual release to support new C Series Modules. To accommodate it, there are two options:</t>
  </si>
  <si>
    <t>1. Install CompactRIO Module Support on top of the prior large CompactRIO or NI-RIO driver release, e.g. install CompactRIO Module Support 14.6 on top of NI-RIO 14.5. Major releases typically end in .0 or .5.</t>
  </si>
  <si>
    <t>2. Use the next higher major CompactRIO or NI-RIO release, e.g. instead of installing CompactRIO Module Support 14.6, you could install CompactRIO 15.0 or higher (which will include the support for those modules).</t>
  </si>
  <si>
    <t>Select cRIO Controller</t>
  </si>
  <si>
    <t>cRIO Controller</t>
  </si>
  <si>
    <t>Select C Series Modules</t>
  </si>
  <si>
    <t>C Series Module</t>
  </si>
  <si>
    <r>
      <t xml:space="preserve">LV Version </t>
    </r>
    <r>
      <rPr>
        <sz val="11"/>
        <color theme="1"/>
        <rFont val="Calibri"/>
        <family val="2"/>
        <scheme val="minor"/>
      </rPr>
      <t>when FPGA Interface</t>
    </r>
  </si>
  <si>
    <r>
      <t>LV FPGA Version</t>
    </r>
    <r>
      <rPr>
        <sz val="11"/>
        <color theme="1"/>
        <rFont val="Calibri"/>
        <family val="2"/>
        <scheme val="minor"/>
      </rPr>
      <t xml:space="preserve"> when FPGA Interface</t>
    </r>
  </si>
  <si>
    <t>NI cRIO-9002</t>
  </si>
  <si>
    <t>NI 9503</t>
  </si>
  <si>
    <t>NI 9802</t>
  </si>
  <si>
    <t>NI 9770</t>
  </si>
  <si>
    <t>NI 9853</t>
  </si>
  <si>
    <t>NI 9881</t>
  </si>
  <si>
    <t>Select C Series Module</t>
  </si>
  <si>
    <t>to Current for C Series Module</t>
  </si>
  <si>
    <t>to Current for cRIO Controller</t>
  </si>
  <si>
    <t>to Current for cRIO System</t>
  </si>
  <si>
    <t>Special Notes:</t>
  </si>
  <si>
    <t>HW Name</t>
  </si>
  <si>
    <r>
      <t xml:space="preserve">LV FPGA </t>
    </r>
    <r>
      <rPr>
        <sz val="11"/>
        <color theme="1"/>
        <rFont val="Calibri"/>
        <family val="2"/>
        <scheme val="minor"/>
      </rPr>
      <t>Version when FPGA Interface</t>
    </r>
  </si>
  <si>
    <r>
      <t xml:space="preserve">LVRT </t>
    </r>
    <r>
      <rPr>
        <sz val="11"/>
        <color theme="1"/>
        <rFont val="Calibri"/>
        <family val="2"/>
        <scheme val="minor"/>
      </rPr>
      <t>Version when FPGA Interface</t>
    </r>
  </si>
  <si>
    <r>
      <rPr>
        <sz val="11"/>
        <color theme="1"/>
        <rFont val="Calibri"/>
        <family val="2"/>
        <scheme val="minor"/>
      </rPr>
      <t xml:space="preserve">Driver Version when FPGA Interface </t>
    </r>
    <r>
      <rPr>
        <b/>
        <sz val="11"/>
        <color theme="1"/>
        <rFont val="Calibri"/>
        <family val="2"/>
        <scheme val="minor"/>
      </rPr>
      <t>(NI-RIO)</t>
    </r>
  </si>
  <si>
    <t>LV Version When Scan Interface</t>
  </si>
  <si>
    <t>LVRT Version When Scan Interface</t>
  </si>
  <si>
    <t>Driver Version When Scan Interface</t>
  </si>
  <si>
    <t>Other SW Version when Scan Interface</t>
  </si>
  <si>
    <t>LV Version when cDAQ</t>
  </si>
  <si>
    <t>Driver Version when cDAQ (DAQmx)</t>
  </si>
  <si>
    <t>Other SW  Version when cDAQ</t>
  </si>
  <si>
    <t>LV Version when using FPGA Int with ECAT</t>
  </si>
  <si>
    <t>LV FPGA Version when using FPGA Int with ECAT</t>
  </si>
  <si>
    <t>LV RT Version when using FPGA Int with ECAT</t>
  </si>
  <si>
    <t>Device Driver Software (ni-rio_</t>
  </si>
  <si>
    <t>Other SW Version when using FPGA Int with ECAT</t>
  </si>
  <si>
    <t>LV Version when using Scan Int with ECAT</t>
  </si>
  <si>
    <t>LV RT Version when using Scan Int with ECAT</t>
  </si>
  <si>
    <t>Driver Version when using FPGA Int with ECAT</t>
  </si>
  <si>
    <t>Driver Version when using Scan Int with ECAT</t>
  </si>
  <si>
    <t>Other SW when using Scan int with ECAT (  NI-Industrial Communications for EtherCAT)</t>
  </si>
  <si>
    <t>exp_chassis_compat</t>
  </si>
  <si>
    <t>special</t>
  </si>
  <si>
    <t>NI 9201</t>
  </si>
  <si>
    <t xml:space="preserve">  NI-Industrial Communications for EtherCAT 1.1 </t>
  </si>
  <si>
    <t xml:space="preserve"> special 0</t>
  </si>
  <si>
    <t xml:space="preserve"> niDNA 4886;</t>
  </si>
  <si>
    <t>NI 9203</t>
  </si>
  <si>
    <t>  NI-Industrial Communications for EtherCAT 1.1</t>
  </si>
  <si>
    <t xml:space="preserve"> niDNA 5884;</t>
  </si>
  <si>
    <t>NI 9205</t>
  </si>
  <si>
    <t xml:space="preserve"> niDNA 6783;</t>
  </si>
  <si>
    <t>NI 9206</t>
  </si>
  <si>
    <t xml:space="preserve"> niDNA 7179;</t>
  </si>
  <si>
    <t>NI 9207 (DSUB)</t>
  </si>
  <si>
    <t xml:space="preserve">  NI-Industrial Communications for EtherCAT 1.2 </t>
  </si>
  <si>
    <t xml:space="preserve"> niDNA 12681;</t>
  </si>
  <si>
    <t>NI 9207 (Spring Terminal)</t>
  </si>
  <si>
    <t>NI 9208 (DSUB)</t>
  </si>
  <si>
    <t xml:space="preserve"> niDNA 11090;</t>
  </si>
  <si>
    <t>NI 9208 (Spring Terminal)</t>
  </si>
  <si>
    <t>NI 9209 (DSUB)</t>
  </si>
  <si>
    <t>  NI CompactRIO Module Support 14.6*, NI-Industrial Communications for EtherCAT 14.5</t>
  </si>
  <si>
    <t xml:space="preserve"> niDNA 19868;</t>
  </si>
  <si>
    <t>NI 9209 (Spring Terminal)</t>
  </si>
  <si>
    <t>NI 9210</t>
  </si>
  <si>
    <t xml:space="preserve"> niDNA 22023;</t>
  </si>
  <si>
    <t>NI 9211</t>
  </si>
  <si>
    <t>  8.1 </t>
  </si>
  <si>
    <t>  8.6</t>
  </si>
  <si>
    <t xml:space="preserve"> niDNA 4805;</t>
  </si>
  <si>
    <t>NI 9212</t>
  </si>
  <si>
    <t xml:space="preserve">  NI-Industrial Communications for EtherCAT 14.0 </t>
  </si>
  <si>
    <t xml:space="preserve"> niDNA 18254;</t>
  </si>
  <si>
    <t>NI 9213</t>
  </si>
  <si>
    <t xml:space="preserve"> niDNA 7232;</t>
  </si>
  <si>
    <t>NI 9214</t>
  </si>
  <si>
    <t xml:space="preserve">  NI-Industrial Communications for EtherCAT 2.2 </t>
  </si>
  <si>
    <t xml:space="preserve"> niDNA 9611;</t>
  </si>
  <si>
    <t>NI 9215</t>
  </si>
  <si>
    <t xml:space="preserve"> niDNA 4887;</t>
  </si>
  <si>
    <t>NI 9216</t>
  </si>
  <si>
    <t xml:space="preserve"> niDNA 9612;</t>
  </si>
  <si>
    <t>NI 9217</t>
  </si>
  <si>
    <t xml:space="preserve"> niDNA 5885;</t>
  </si>
  <si>
    <t>NI 9218</t>
  </si>
  <si>
    <t xml:space="preserve"> niDNA 18909;</t>
  </si>
  <si>
    <t>NI 9219</t>
  </si>
  <si>
    <t xml:space="preserve"> niDNA 8258;</t>
  </si>
  <si>
    <t>NI 9220</t>
  </si>
  <si>
    <t xml:space="preserve">  NI-Industrial Communications for EtherCAT 2.4 </t>
  </si>
  <si>
    <t xml:space="preserve"> special 1</t>
  </si>
  <si>
    <t xml:space="preserve"> niDNA 6250;</t>
  </si>
  <si>
    <t>NI 9221</t>
  </si>
  <si>
    <t xml:space="preserve"> niDNA 4889;</t>
  </si>
  <si>
    <t>NI 9222</t>
  </si>
  <si>
    <t xml:space="preserve">  NI-Industrial Communications for EtherCAT 2.0 </t>
  </si>
  <si>
    <t xml:space="preserve"> niDNA 14048;</t>
  </si>
  <si>
    <t>NI 9222 (DSUB)</t>
  </si>
  <si>
    <t>NI 9222 (Spring Terminal)</t>
  </si>
  <si>
    <t>NI 9223</t>
  </si>
  <si>
    <t xml:space="preserve"> niDNA 14050;</t>
  </si>
  <si>
    <t>NI 9223 (DSUB)</t>
  </si>
  <si>
    <t>NI 9223 (Spring Terminal)</t>
  </si>
  <si>
    <t>8.5.1</t>
  </si>
  <si>
    <t>NI 9224</t>
  </si>
  <si>
    <t xml:space="preserve"> niDNA 20113;</t>
  </si>
  <si>
    <t>NI 9225</t>
  </si>
  <si>
    <t xml:space="preserve"> niDNA 9563;</t>
  </si>
  <si>
    <t>NI 9226</t>
  </si>
  <si>
    <t xml:space="preserve"> niDNA 19787;</t>
  </si>
  <si>
    <t>NI 9227</t>
  </si>
  <si>
    <t xml:space="preserve"> niDNA 11606;</t>
  </si>
  <si>
    <t>NI 9228</t>
  </si>
  <si>
    <t xml:space="preserve"> niDNA 20112;</t>
  </si>
  <si>
    <t>NI 9229</t>
  </si>
  <si>
    <t xml:space="preserve"> niDNA 8580;</t>
  </si>
  <si>
    <t>NI 9230 (BNC)</t>
  </si>
  <si>
    <t xml:space="preserve"> niDNA 20043;</t>
  </si>
  <si>
    <t>NI 9230 (Screw Terminal)</t>
  </si>
  <si>
    <t>NI 9232 (BNC)</t>
  </si>
  <si>
    <t xml:space="preserve">  NI-Industrial Communications for EtherCAT 2.7 </t>
  </si>
  <si>
    <t xml:space="preserve"> niDNA 15327;</t>
  </si>
  <si>
    <t>NI 9232 (Screw Terminal)</t>
  </si>
  <si>
    <t>NI 9233</t>
  </si>
  <si>
    <t xml:space="preserve"> niDNA 4891;</t>
  </si>
  <si>
    <t>NI 9234</t>
  </si>
  <si>
    <t xml:space="preserve"> niDNA 7229;</t>
  </si>
  <si>
    <t>NI 9235</t>
  </si>
  <si>
    <t xml:space="preserve"> niDNA 9159;</t>
  </si>
  <si>
    <t>NI 9236</t>
  </si>
  <si>
    <t xml:space="preserve"> niDNA 7994;</t>
  </si>
  <si>
    <t>NI 9237 (DSUB)</t>
  </si>
  <si>
    <t xml:space="preserve"> niDNA 6283;</t>
  </si>
  <si>
    <t>NI 9237 (RJ45)</t>
  </si>
  <si>
    <t>NI 9238</t>
  </si>
  <si>
    <t xml:space="preserve"> niDNA 18890;</t>
  </si>
  <si>
    <t>NI 9239</t>
  </si>
  <si>
    <t xml:space="preserve"> niDNA 6569;</t>
  </si>
  <si>
    <t>NI 9242</t>
  </si>
  <si>
    <t>  NI CompactRIO Module Support 13.1.1*, NI-Industrial Communications for EtherCAT 2.7</t>
  </si>
  <si>
    <t xml:space="preserve"> niDNA 18513;</t>
  </si>
  <si>
    <t>NI 9244</t>
  </si>
  <si>
    <t xml:space="preserve"> niDNA 17800;</t>
  </si>
  <si>
    <t>NI 9246</t>
  </si>
  <si>
    <t xml:space="preserve"> niDNA 20264;</t>
  </si>
  <si>
    <t>NI 9247</t>
  </si>
  <si>
    <t xml:space="preserve"> niDNA 19444;</t>
  </si>
  <si>
    <t>NI 9250</t>
  </si>
  <si>
    <t xml:space="preserve"> niDNA 20033;</t>
  </si>
  <si>
    <t>NI 9251</t>
  </si>
  <si>
    <t xml:space="preserve"> niDNA 21370;</t>
  </si>
  <si>
    <t>NI 9260</t>
  </si>
  <si>
    <t>  NI CompactRIO Module Support 14.1*, NI-Industrial Communications for EtherCAT 14.0</t>
  </si>
  <si>
    <t xml:space="preserve"> niDNA 19199;</t>
  </si>
  <si>
    <t>NI 9263</t>
  </si>
  <si>
    <t xml:space="preserve"> niDNA 4892;</t>
  </si>
  <si>
    <t>NI 9264</t>
  </si>
  <si>
    <t xml:space="preserve"> niDNA 7044;</t>
  </si>
  <si>
    <t>NI 9265</t>
  </si>
  <si>
    <t xml:space="preserve"> niDNA 5886;</t>
  </si>
  <si>
    <t>NI 9266</t>
  </si>
  <si>
    <t xml:space="preserve">  NI-Industrial Communications for EtherCAT 17.0 </t>
  </si>
  <si>
    <t xml:space="preserve"> niDNA 21672;</t>
  </si>
  <si>
    <t>NI 9269</t>
  </si>
  <si>
    <t xml:space="preserve"> niDNA 9613;</t>
  </si>
  <si>
    <t>NI 9344</t>
  </si>
  <si>
    <t xml:space="preserve"> niDNA 19485;</t>
  </si>
  <si>
    <t>NI 9350</t>
  </si>
  <si>
    <t xml:space="preserve">   Functional Safety Editor 2017 </t>
  </si>
  <si>
    <t xml:space="preserve"> niDNA 21457;</t>
  </si>
  <si>
    <t>NI 9351</t>
  </si>
  <si>
    <t xml:space="preserve"> niDNA 21458;</t>
  </si>
  <si>
    <t>NI 9361</t>
  </si>
  <si>
    <t>16.0.1</t>
  </si>
  <si>
    <t xml:space="preserve">  NI-Industrial Communications for EtherCAT 14.5 </t>
  </si>
  <si>
    <t xml:space="preserve"> special 13</t>
  </si>
  <si>
    <t xml:space="preserve"> niDNA 19144;</t>
  </si>
  <si>
    <t>NI 9375</t>
  </si>
  <si>
    <t xml:space="preserve"> niDNA 8648;</t>
  </si>
  <si>
    <t>NI 9381</t>
  </si>
  <si>
    <t xml:space="preserve">  NI-Industrial Communications for EtherCAT 2.6 </t>
  </si>
  <si>
    <t xml:space="preserve"> niDNA 16178;</t>
  </si>
  <si>
    <t>NI 9401</t>
  </si>
  <si>
    <t xml:space="preserve"> niDNA 6757;</t>
  </si>
  <si>
    <t>NI 9402</t>
  </si>
  <si>
    <t xml:space="preserve"> niDNA 9135;</t>
  </si>
  <si>
    <t>NI 9403</t>
  </si>
  <si>
    <t>  NI CompactRO Module Support 2.1.4*, NI-Industrial Communications for EtherCAT 1.1</t>
  </si>
  <si>
    <t xml:space="preserve"> niDNA 7818;</t>
  </si>
  <si>
    <t>NI 9411</t>
  </si>
  <si>
    <t xml:space="preserve"> niDNA 4806;</t>
  </si>
  <si>
    <t>NI 9421</t>
  </si>
  <si>
    <t xml:space="preserve"> niDNA 4807;</t>
  </si>
  <si>
    <t>NI 9422</t>
  </si>
  <si>
    <t xml:space="preserve"> niDNA 6932;</t>
  </si>
  <si>
    <t>NI 9423</t>
  </si>
  <si>
    <t xml:space="preserve"> niDNA 4808;</t>
  </si>
  <si>
    <t>NI 9425 (DSUB)</t>
  </si>
  <si>
    <t xml:space="preserve"> niDNA 6288;</t>
  </si>
  <si>
    <t>NI 9425 (Spring Terminal)</t>
  </si>
  <si>
    <t>NI 9426</t>
  </si>
  <si>
    <t xml:space="preserve"> niDNA 9212;</t>
  </si>
  <si>
    <t>NI 9435</t>
  </si>
  <si>
    <t xml:space="preserve"> niDNA 4809;</t>
  </si>
  <si>
    <t>NI 9436</t>
  </si>
  <si>
    <t xml:space="preserve">  NI-Industrial Communicationss for EtherCAT 16.0 </t>
  </si>
  <si>
    <t xml:space="preserve"> niDNA 21286;</t>
  </si>
  <si>
    <t>NI 9437</t>
  </si>
  <si>
    <t xml:space="preserve"> niDNA 19017;</t>
  </si>
  <si>
    <t>NI 9467</t>
  </si>
  <si>
    <t xml:space="preserve"> niDNA 14942;</t>
  </si>
  <si>
    <t>NI 9469</t>
  </si>
  <si>
    <t xml:space="preserve">  NI-Industrial Communications for EtherCAT 2.4</t>
  </si>
  <si>
    <t xml:space="preserve"> niDNA 15486;</t>
  </si>
  <si>
    <t>NI 9472</t>
  </si>
  <si>
    <t xml:space="preserve"> niDNA 4810;</t>
  </si>
  <si>
    <t>NI 9474</t>
  </si>
  <si>
    <t xml:space="preserve"> niDNA 4811;</t>
  </si>
  <si>
    <t>NI 9475</t>
  </si>
  <si>
    <t xml:space="preserve"> niDNA 9614;</t>
  </si>
  <si>
    <t>NI 9476 (DSUB)</t>
  </si>
  <si>
    <t xml:space="preserve"> niDNA 5887;</t>
  </si>
  <si>
    <t>NI 9476 (Spring Terminal)</t>
  </si>
  <si>
    <t>NI 9477</t>
  </si>
  <si>
    <t xml:space="preserve"> niDNA 6933;</t>
  </si>
  <si>
    <t>NI 9478</t>
  </si>
  <si>
    <t xml:space="preserve"> niDNA 8932;</t>
  </si>
  <si>
    <t>NI 9481</t>
  </si>
  <si>
    <t xml:space="preserve"> niDNA 4812;</t>
  </si>
  <si>
    <t>NI 9482</t>
  </si>
  <si>
    <t xml:space="preserve"> niDNA 17693;</t>
  </si>
  <si>
    <t>NI 9485</t>
  </si>
  <si>
    <t xml:space="preserve"> niDNA 7225;</t>
  </si>
  <si>
    <t>NI 9501</t>
  </si>
  <si>
    <t xml:space="preserve"> special 12</t>
  </si>
  <si>
    <t xml:space="preserve"> niDNA 14201;</t>
  </si>
  <si>
    <t>NI 9502</t>
  </si>
  <si>
    <t>  NI CompactRIO Module Support 4.0.1*, NI-Industrial Communications for EtherCAT 2.7</t>
  </si>
  <si>
    <t xml:space="preserve"> niDNA 15566;</t>
  </si>
  <si>
    <t xml:space="preserve"> niDNA 18754;</t>
  </si>
  <si>
    <t>NI 9505</t>
  </si>
  <si>
    <t xml:space="preserve"> niDNA 8110;</t>
  </si>
  <si>
    <t>NI 9512</t>
  </si>
  <si>
    <t>NI-Industrial Communications for EtherCAT 1.1 to Current</t>
  </si>
  <si>
    <t xml:space="preserve"> niDNA 10224;</t>
  </si>
  <si>
    <t>NI 9514</t>
  </si>
  <si>
    <t xml:space="preserve">  2009 .1</t>
  </si>
  <si>
    <t xml:space="preserve"> niDNA 10225;</t>
  </si>
  <si>
    <t>NI 9516</t>
  </si>
  <si>
    <t xml:space="preserve"> niDNA 10227;</t>
  </si>
  <si>
    <t xml:space="preserve"> niDNA 20190;</t>
  </si>
  <si>
    <t>NI 9775</t>
  </si>
  <si>
    <t xml:space="preserve"> niDNA 21642;</t>
  </si>
  <si>
    <t>NI 9795</t>
  </si>
  <si>
    <t xml:space="preserve"> niDNA 15147;</t>
  </si>
  <si>
    <t xml:space="preserve"> special 6</t>
  </si>
  <si>
    <t xml:space="preserve"> niDNA 8849;</t>
  </si>
  <si>
    <t>NI 9852</t>
  </si>
  <si>
    <t xml:space="preserve"> niDNA 7197;</t>
  </si>
  <si>
    <t xml:space="preserve"> niDNA 5648;</t>
  </si>
  <si>
    <t>NI 9860</t>
  </si>
  <si>
    <t xml:space="preserve">  NI-XNET 15.0 </t>
  </si>
  <si>
    <t xml:space="preserve"> special 7</t>
  </si>
  <si>
    <t xml:space="preserve"> niDNA 19780;</t>
  </si>
  <si>
    <t>NI 9861</t>
  </si>
  <si>
    <t xml:space="preserve">  NI-XNET 1.6 </t>
  </si>
  <si>
    <t xml:space="preserve"> niDNA 15143;</t>
  </si>
  <si>
    <t>NI 9862</t>
  </si>
  <si>
    <t xml:space="preserve"> niDNA 13106;</t>
  </si>
  <si>
    <t>NI 9866</t>
  </si>
  <si>
    <t xml:space="preserve"> niDNA 15518;</t>
  </si>
  <si>
    <t>NI 9870</t>
  </si>
  <si>
    <t xml:space="preserve">  NI-Serial 3.7 </t>
  </si>
  <si>
    <t xml:space="preserve"> niDNA 8705;</t>
  </si>
  <si>
    <t>NI 9871</t>
  </si>
  <si>
    <t xml:space="preserve">  NI-Industrial Communications for CANopen 1.0 </t>
  </si>
  <si>
    <t xml:space="preserve"> special 8</t>
  </si>
  <si>
    <t xml:space="preserve"> niDNA 14646;</t>
  </si>
  <si>
    <t>NI 9882</t>
  </si>
  <si>
    <t xml:space="preserve">  NI-Industrial Communications for DeviceNet 2.1 </t>
  </si>
  <si>
    <t xml:space="preserve">  nA</t>
  </si>
  <si>
    <t xml:space="preserve"> niDNA 14648;</t>
  </si>
  <si>
    <t>HART MASTER (AM 9898)</t>
  </si>
  <si>
    <t xml:space="preserve"> niDNA 21160;</t>
  </si>
  <si>
    <t>AS-i Master (BW 3023)</t>
  </si>
  <si>
    <t xml:space="preserve"> niDNA 21161;</t>
  </si>
  <si>
    <t>CompactRIO PROFIBUS Master/Slave</t>
  </si>
  <si>
    <t xml:space="preserve"> niDNA 4456;</t>
  </si>
  <si>
    <t>CompactRIO PROFINET Slave</t>
  </si>
  <si>
    <t xml:space="preserve"> niDNA 16358;</t>
  </si>
  <si>
    <t>// Single-Board RIO I/O Modules</t>
  </si>
  <si>
    <t>NI 9201E</t>
  </si>
  <si>
    <t xml:space="preserve"> special 9</t>
  </si>
  <si>
    <t xml:space="preserve"> niDNA 11624;</t>
  </si>
  <si>
    <t>NI 9207E</t>
  </si>
  <si>
    <t xml:space="preserve"> niDNA 11628;</t>
  </si>
  <si>
    <t>NI 9208E</t>
  </si>
  <si>
    <t xml:space="preserve"> niDNA 11629;</t>
  </si>
  <si>
    <t>NI 9211E</t>
  </si>
  <si>
    <t xml:space="preserve"> niDNA 10767;</t>
  </si>
  <si>
    <t>NI 9213E</t>
  </si>
  <si>
    <t xml:space="preserve"> niDNA 12502;</t>
  </si>
  <si>
    <t>NI 9215E</t>
  </si>
  <si>
    <t xml:space="preserve"> niDNA 10768;</t>
  </si>
  <si>
    <t>NI 9219E</t>
  </si>
  <si>
    <t xml:space="preserve"> niDNA 11372;</t>
  </si>
  <si>
    <t>NI 9221E</t>
  </si>
  <si>
    <t>NI 9225E</t>
  </si>
  <si>
    <t xml:space="preserve"> niDNA 10585;</t>
  </si>
  <si>
    <t>NI 9227E</t>
  </si>
  <si>
    <t xml:space="preserve"> niDNA 11630;</t>
  </si>
  <si>
    <t>NI 9229E</t>
  </si>
  <si>
    <t xml:space="preserve"> niDNA 10764;</t>
  </si>
  <si>
    <t>NI 9234E</t>
  </si>
  <si>
    <t xml:space="preserve"> niDNA 14210;</t>
  </si>
  <si>
    <t>NI 9235E</t>
  </si>
  <si>
    <t xml:space="preserve"> niDNA 14031;</t>
  </si>
  <si>
    <t>NI 9236E</t>
  </si>
  <si>
    <t xml:space="preserve"> niDNA 14032;</t>
  </si>
  <si>
    <t>NI 9237E</t>
  </si>
  <si>
    <t xml:space="preserve"> niDNA 11429;</t>
  </si>
  <si>
    <t>NI 9239E</t>
  </si>
  <si>
    <t xml:space="preserve"> niDNA 10765;</t>
  </si>
  <si>
    <t>NI 9263E</t>
  </si>
  <si>
    <t>NI 9264E</t>
  </si>
  <si>
    <t xml:space="preserve"> niDNA 12407;</t>
  </si>
  <si>
    <t>NI 9265E</t>
  </si>
  <si>
    <t xml:space="preserve"> niDNA 10961;</t>
  </si>
  <si>
    <t>NI 9269E</t>
  </si>
  <si>
    <t xml:space="preserve"> niDNA 11362;</t>
  </si>
  <si>
    <t>NI 9401E</t>
  </si>
  <si>
    <t xml:space="preserve"> niDNA 18547;</t>
  </si>
  <si>
    <t>NI 9403E</t>
  </si>
  <si>
    <t xml:space="preserve"> niDNA 10546;</t>
  </si>
  <si>
    <t>NI 9425E</t>
  </si>
  <si>
    <t xml:space="preserve"> niDNA 20416;{NI 9476E</t>
  </si>
  <si>
    <t xml:space="preserve"> 7.1  to Current</t>
  </si>
  <si>
    <t xml:space="preserve">  1.1  to Current</t>
  </si>
  <si>
    <t xml:space="preserve">  7.1  to Current</t>
  </si>
  <si>
    <t xml:space="preserve">  NI-RIO 1.3  to Current</t>
  </si>
  <si>
    <t xml:space="preserve">  8.6  to Current</t>
  </si>
  <si>
    <t xml:space="preserve">  NI-RIO 3.0  to Current</t>
  </si>
  <si>
    <t xml:space="preserve"> niDNA 20417};</t>
  </si>
  <si>
    <t>NI 9481E</t>
  </si>
  <si>
    <t xml:space="preserve"> niDNA 10545;</t>
  </si>
  <si>
    <t>NI 9482E</t>
  </si>
  <si>
    <t xml:space="preserve"> niDNA 17694;</t>
  </si>
  <si>
    <t>NI 9505E</t>
  </si>
  <si>
    <t xml:space="preserve"> special 14</t>
  </si>
  <si>
    <t xml:space="preserve"> niDNA 11635;</t>
  </si>
  <si>
    <t>NI 9514E</t>
  </si>
  <si>
    <t xml:space="preserve"> niDNA 17913;</t>
  </si>
  <si>
    <t>NI 9683</t>
  </si>
  <si>
    <t xml:space="preserve"> niDNA 17135;</t>
  </si>
  <si>
    <t>NI 9684</t>
  </si>
  <si>
    <t xml:space="preserve"> special 15</t>
  </si>
  <si>
    <t xml:space="preserve"> niDNA 23455;</t>
  </si>
  <si>
    <t>NI 9852E</t>
  </si>
  <si>
    <t xml:space="preserve"> niDNA 11633;</t>
  </si>
  <si>
    <t>NI 9870E</t>
  </si>
  <si>
    <t>  3.6</t>
  </si>
  <si>
    <t xml:space="preserve">  NI-Serial 3.7  to Current</t>
  </si>
  <si>
    <t>  -1</t>
  </si>
  <si>
    <t xml:space="preserve"> niDNA 10956;</t>
  </si>
  <si>
    <t>// CompactDAQ</t>
  </si>
  <si>
    <t>NI 9132</t>
  </si>
  <si>
    <t xml:space="preserve"> special 10</t>
  </si>
  <si>
    <t xml:space="preserve"> niDNA 18883;</t>
  </si>
  <si>
    <t>NI 9133</t>
  </si>
  <si>
    <t xml:space="preserve"> niDNA 19754;</t>
  </si>
  <si>
    <t>NI 9134</t>
  </si>
  <si>
    <t xml:space="preserve"> niDNA 18884;</t>
  </si>
  <si>
    <t>NI 9135</t>
  </si>
  <si>
    <t xml:space="preserve"> niDNA 19755;</t>
  </si>
  <si>
    <t>NI 9136</t>
  </si>
  <si>
    <t xml:space="preserve"> niDNA 21103;</t>
  </si>
  <si>
    <t>NI 9137</t>
  </si>
  <si>
    <t xml:space="preserve"> niDNA 21104;</t>
  </si>
  <si>
    <t>NI 9138</t>
  </si>
  <si>
    <t xml:space="preserve"> niDNA 16595;</t>
  </si>
  <si>
    <t>NI 9139</t>
  </si>
  <si>
    <t xml:space="preserve"> niDNA 16596;</t>
  </si>
  <si>
    <t>NI 9162</t>
  </si>
  <si>
    <t xml:space="preserve"> niDNA 6576;</t>
  </si>
  <si>
    <t>NI 9163(ENET)</t>
  </si>
  <si>
    <t xml:space="preserve"> niDNA 10430;</t>
  </si>
  <si>
    <t>NI 9163(WLS)</t>
  </si>
  <si>
    <t xml:space="preserve"> niDNA 10424;</t>
  </si>
  <si>
    <t>NI 9171</t>
  </si>
  <si>
    <t xml:space="preserve"> niDNA 13254;</t>
  </si>
  <si>
    <t>NI 9172</t>
  </si>
  <si>
    <t xml:space="preserve"> niDNA 7145;</t>
  </si>
  <si>
    <t>NI 9174</t>
  </si>
  <si>
    <t xml:space="preserve"> niDNA 12038;</t>
  </si>
  <si>
    <t>NI 9178</t>
  </si>
  <si>
    <t xml:space="preserve"> niDNA 12039;</t>
  </si>
  <si>
    <t>NI 9179</t>
  </si>
  <si>
    <t xml:space="preserve"> niDNA 19422;</t>
  </si>
  <si>
    <t>NI 9181</t>
  </si>
  <si>
    <t xml:space="preserve"> niDNA 13743;</t>
  </si>
  <si>
    <t>NI 9184</t>
  </si>
  <si>
    <t xml:space="preserve"> niDNA 15986;</t>
  </si>
  <si>
    <t>NI 9185</t>
  </si>
  <si>
    <t xml:space="preserve"> niDNA 22406;</t>
  </si>
  <si>
    <t>NI 9188</t>
  </si>
  <si>
    <t xml:space="preserve"> niDNA 13253;</t>
  </si>
  <si>
    <t>NI 9188XT</t>
  </si>
  <si>
    <t xml:space="preserve"> niDNA 17738;</t>
  </si>
  <si>
    <t>NI 9189</t>
  </si>
  <si>
    <t xml:space="preserve"> niDNA 202407;</t>
  </si>
  <si>
    <t>NI 9191</t>
  </si>
  <si>
    <t xml:space="preserve"> niDNA 13744;</t>
  </si>
  <si>
    <t xml:space="preserve">// CompactRIO	</t>
  </si>
  <si>
    <t xml:space="preserve"> special 17</t>
  </si>
  <si>
    <t xml:space="preserve"> niDNA 4858;</t>
  </si>
  <si>
    <t>NI cRIO-9004</t>
  </si>
  <si>
    <t xml:space="preserve"> niDNA 5988;</t>
  </si>
  <si>
    <t>NI cRIO-9012</t>
  </si>
  <si>
    <t xml:space="preserve"> niDNA 7342;</t>
  </si>
  <si>
    <t>NI cRIO-9014</t>
  </si>
  <si>
    <t xml:space="preserve"> niDNA 7343;</t>
  </si>
  <si>
    <t>NI cRIO-9022</t>
  </si>
  <si>
    <t xml:space="preserve">  NI-Industrial Communications for EtherCAT 1.0.1   </t>
  </si>
  <si>
    <t xml:space="preserve"> niDNA 10703; </t>
  </si>
  <si>
    <t>NI cRIO-9023</t>
  </si>
  <si>
    <t xml:space="preserve">  NI-Industrial Communications for EtherCAT 1.2   </t>
  </si>
  <si>
    <t xml:space="preserve"> niDNA 12221;</t>
  </si>
  <si>
    <t>NI cRIO-9024</t>
  </si>
  <si>
    <t xml:space="preserve">   NI-Industrial Communications for EtherCAT 1.1   </t>
  </si>
  <si>
    <t xml:space="preserve"> niDNA 12223;</t>
  </si>
  <si>
    <t>NI cRIO-9025</t>
  </si>
  <si>
    <t xml:space="preserve"> niDNA 12907;</t>
  </si>
  <si>
    <t>NI cRIO-9030</t>
  </si>
  <si>
    <t xml:space="preserve">   NI-Industrial Communications for EtherCAT 14.0   </t>
  </si>
  <si>
    <t xml:space="preserve"> niDNA 19165;</t>
  </si>
  <si>
    <t>NI cRIO-9031</t>
  </si>
  <si>
    <t xml:space="preserve"> niDNA 19166;</t>
  </si>
  <si>
    <t>NI cRIO-9032</t>
  </si>
  <si>
    <t xml:space="preserve"> niDNA 21646;</t>
  </si>
  <si>
    <t>NI cRIO-9033</t>
  </si>
  <si>
    <t xml:space="preserve"> niDNA 19167;</t>
  </si>
  <si>
    <t>NI cRIO-9034</t>
  </si>
  <si>
    <t xml:space="preserve"> niDNA 19168;</t>
  </si>
  <si>
    <t>NI cRIO-9035</t>
  </si>
  <si>
    <t xml:space="preserve">   NI-Industrial Communications for EtherCAT 14.5   </t>
  </si>
  <si>
    <t xml:space="preserve"> niDNA 20095;</t>
  </si>
  <si>
    <t>NI cRIO-9035(Sync)</t>
  </si>
  <si>
    <t xml:space="preserve">   NI-Industrial Communications for EtherCAT 16.0   </t>
  </si>
  <si>
    <t>NI cRIO-9036</t>
  </si>
  <si>
    <t xml:space="preserve"> niDNA 20096;</t>
  </si>
  <si>
    <t>NI cRIO-9037</t>
  </si>
  <si>
    <t xml:space="preserve"> niDNA 21647;</t>
  </si>
  <si>
    <t>NI cRIO-9038</t>
  </si>
  <si>
    <t xml:space="preserve"> niDNA 20097;</t>
  </si>
  <si>
    <t>NI cRIO-9039</t>
  </si>
  <si>
    <t xml:space="preserve"> niDNA 20098;</t>
  </si>
  <si>
    <t>NI cRIO-9039(Sync)</t>
  </si>
  <si>
    <t>NI cRIO-9063</t>
  </si>
  <si>
    <t xml:space="preserve"> niDNA 20048;</t>
  </si>
  <si>
    <t>NI cRIO-9064</t>
  </si>
  <si>
    <t xml:space="preserve"> niDNA 20049;</t>
  </si>
  <si>
    <t>NI cRIO-9065</t>
  </si>
  <si>
    <t xml:space="preserve"> niDNA 20050;</t>
  </si>
  <si>
    <t>NI cRIO-9066</t>
  </si>
  <si>
    <t xml:space="preserve"> niDNA 18638;</t>
  </si>
  <si>
    <t>NI cRIO-9067</t>
  </si>
  <si>
    <t xml:space="preserve"> niDNA 18639;</t>
  </si>
  <si>
    <t>NI cRIO-9068</t>
  </si>
  <si>
    <t xml:space="preserve">   NI-Industrial Communications for EtherCAT 2.6   </t>
  </si>
  <si>
    <t xml:space="preserve"> niDNA 17802;</t>
  </si>
  <si>
    <t>NI cRIO-9072</t>
  </si>
  <si>
    <t xml:space="preserve"> niDNA 9189;</t>
  </si>
  <si>
    <t>NI cRIO-9073</t>
  </si>
  <si>
    <t xml:space="preserve"> niDNA 10326;{NI cRIO-9074</t>
  </si>
  <si>
    <t xml:space="preserve"> 8.5 (pn 192172)&lt;br&gt;8.6 (pn 198944)  to Current</t>
  </si>
  <si>
    <t xml:space="preserve">  8.5 (pn 192172)&lt;br&gt;8.6 (pn 198944)  to Current</t>
  </si>
  <si>
    <t xml:space="preserve">  NI-RIO 2.3.1 (pn 192172)&lt;br&gt;NI-RIO 3.1 (pn 198944)  to Current</t>
  </si>
  <si>
    <t xml:space="preserve">  NI-RIO 3.0 (pn 192172)&lt;br&gt;NI-RIO 3.2.1 (pn 198944)  to Current</t>
  </si>
  <si>
    <t xml:space="preserve">  8.2.1  to Current</t>
  </si>
  <si>
    <t xml:space="preserve">   8.2.1  to Current</t>
  </si>
  <si>
    <t xml:space="preserve">  NI-RIO 3.0.1  to Current</t>
  </si>
  <si>
    <t xml:space="preserve">  NI-Industrial Communications for EtherCAT 1.0  to Current</t>
  </si>
  <si>
    <t xml:space="preserve"> niDNA 9190};</t>
  </si>
  <si>
    <t>NI cRIO-9075</t>
  </si>
  <si>
    <t xml:space="preserve"> niDNA 15288;</t>
  </si>
  <si>
    <t>NI cRIO-9076</t>
  </si>
  <si>
    <t xml:space="preserve"> niDNA 15289;</t>
  </si>
  <si>
    <t>NI cRIO-9081</t>
  </si>
  <si>
    <t xml:space="preserve">  NI-Industrial Communications for EtherCAT 2.2   </t>
  </si>
  <si>
    <t xml:space="preserve"> niDNA 15159;</t>
  </si>
  <si>
    <t>NI cRIO-9082</t>
  </si>
  <si>
    <t xml:space="preserve"> niDNA 14981;</t>
  </si>
  <si>
    <t>NI cRIO-9101</t>
  </si>
  <si>
    <t xml:space="preserve"> niDNA 4800;</t>
  </si>
  <si>
    <t>NI cRIO-9102</t>
  </si>
  <si>
    <t xml:space="preserve"> niDNA 4881;</t>
  </si>
  <si>
    <t>NI cRIO-9103</t>
  </si>
  <si>
    <t xml:space="preserve"> niDNA 5986;</t>
  </si>
  <si>
    <t>NI cRIO-9104</t>
  </si>
  <si>
    <t xml:space="preserve"> niDNA 5987;</t>
  </si>
  <si>
    <t>NI cRIO-9111</t>
  </si>
  <si>
    <t xml:space="preserve"> niDNA 10942;</t>
  </si>
  <si>
    <t>NI cRIO-9112</t>
  </si>
  <si>
    <t xml:space="preserve"> niDNA 10943;</t>
  </si>
  <si>
    <t>NI cRIO-9113</t>
  </si>
  <si>
    <t xml:space="preserve"> niDNA 10944;</t>
  </si>
  <si>
    <t>NI cRIO-9114</t>
  </si>
  <si>
    <t xml:space="preserve"> niDNA 10945;</t>
  </si>
  <si>
    <t>NI cRIO-9116</t>
  </si>
  <si>
    <t xml:space="preserve"> niDNA 10946;</t>
  </si>
  <si>
    <t>NI cRIO-9118</t>
  </si>
  <si>
    <t xml:space="preserve"> niDNA 10947;</t>
  </si>
  <si>
    <t>// Single-Board RIO</t>
  </si>
  <si>
    <t>NI sbRIO-9601</t>
  </si>
  <si>
    <t xml:space="preserve"> 8.5.1 </t>
  </si>
  <si>
    <t xml:space="preserve">  8.5.1 </t>
  </si>
  <si>
    <t xml:space="preserve"> niDNA 10373;</t>
  </si>
  <si>
    <t>NI sbRIO-9602</t>
  </si>
  <si>
    <t xml:space="preserve"> niDNA 10374;</t>
  </si>
  <si>
    <t>NI sbRIO-9602XT</t>
  </si>
  <si>
    <t xml:space="preserve"> niDNA 12688;</t>
  </si>
  <si>
    <t>NI sbRIO-9605</t>
  </si>
  <si>
    <t xml:space="preserve"> niDNA 15131;</t>
  </si>
  <si>
    <t>NI sbRIO-9606</t>
  </si>
  <si>
    <t xml:space="preserve"> niDNA 15315;</t>
  </si>
  <si>
    <t>NI sbRIO-9607</t>
  </si>
  <si>
    <t xml:space="preserve">  NI-Industrial Communications for EtherCAT 15.0  to Current</t>
  </si>
  <si>
    <t xml:space="preserve"> niDNA 20036;</t>
  </si>
  <si>
    <t>NI sbRIO-9611</t>
  </si>
  <si>
    <t xml:space="preserve"> niDNA 10375;</t>
  </si>
  <si>
    <t>NI sbRIO-9612</t>
  </si>
  <si>
    <t xml:space="preserve"> niDNA 10376;</t>
  </si>
  <si>
    <t>NI sbRIO-9612XT</t>
  </si>
  <si>
    <t xml:space="preserve"> niDNA 12689;</t>
  </si>
  <si>
    <t>NI sbRIO-9623</t>
  </si>
  <si>
    <t xml:space="preserve"> niDNA 15133;</t>
  </si>
  <si>
    <t>NI sbRIO-9626</t>
  </si>
  <si>
    <t xml:space="preserve"> niDNA 15136;</t>
  </si>
  <si>
    <t>NI sbRIO-9627</t>
  </si>
  <si>
    <t xml:space="preserve"> niDNA 20037;</t>
  </si>
  <si>
    <t>NI sbRIO-9631</t>
  </si>
  <si>
    <t xml:space="preserve"> niDNA 10377;</t>
  </si>
  <si>
    <t>NI sbRIO-9632</t>
  </si>
  <si>
    <t xml:space="preserve"> niDNA 10378;</t>
  </si>
  <si>
    <t>NI sbRIO-9632XT</t>
  </si>
  <si>
    <t xml:space="preserve"> niDNA 12690;</t>
  </si>
  <si>
    <t>NI sbRIO-9633</t>
  </si>
  <si>
    <t xml:space="preserve"> niDNA 15138;</t>
  </si>
  <si>
    <t>NI sbRIO-9636</t>
  </si>
  <si>
    <t xml:space="preserve"> niDNA 15540;</t>
  </si>
  <si>
    <t>NI sbRIO-9637</t>
  </si>
  <si>
    <t xml:space="preserve"> niDNA 20038;</t>
  </si>
  <si>
    <t>NI sbRIO-9641</t>
  </si>
  <si>
    <t xml:space="preserve"> niDNA 10379;</t>
  </si>
  <si>
    <t>NI sbRIO-9642</t>
  </si>
  <si>
    <t xml:space="preserve"> niDNA 10380;</t>
  </si>
  <si>
    <t>NI sbRIO-9642XT</t>
  </si>
  <si>
    <t xml:space="preserve"> niDNA 12691;</t>
  </si>
  <si>
    <t>NI sbRIO-9651 System on Module</t>
  </si>
  <si>
    <t xml:space="preserve">  NI-Industrial Communications for EtherCAT 14.0  to Current</t>
  </si>
  <si>
    <t xml:space="preserve"> niDNA 19293;</t>
  </si>
  <si>
    <t>// myRIO</t>
  </si>
  <si>
    <t>NI myRIO-1900</t>
  </si>
  <si>
    <t xml:space="preserve"> special 2</t>
  </si>
  <si>
    <t xml:space="preserve"> niDNA 18528;</t>
  </si>
  <si>
    <t>NI myRIO-1950</t>
  </si>
  <si>
    <t>// R Series</t>
  </si>
  <si>
    <t>NI PCI-7811R</t>
  </si>
  <si>
    <t xml:space="preserve"> special 4</t>
  </si>
  <si>
    <t xml:space="preserve"> niDNA 5109;</t>
  </si>
  <si>
    <t>NI PXI-7811R</t>
  </si>
  <si>
    <t xml:space="preserve"> niDNA 4821;</t>
  </si>
  <si>
    <t>NI PCI-7813R</t>
  </si>
  <si>
    <t xml:space="preserve"> niDNA 6646;</t>
  </si>
  <si>
    <t>NI PXI-7813R</t>
  </si>
  <si>
    <t xml:space="preserve"> niDNA 6773;</t>
  </si>
  <si>
    <t>NI PCI-7830R</t>
  </si>
  <si>
    <t>  1.3 - NI R Series Multifunction RIO Device Drivers August 2016</t>
  </si>
  <si>
    <t xml:space="preserve"> niDNA 5110;</t>
  </si>
  <si>
    <t>NI PXI-7830R</t>
  </si>
  <si>
    <t xml:space="preserve">  1.3 - NI R Series Multifunction RIO Device Drivers August 2016</t>
  </si>
  <si>
    <t xml:space="preserve"> niDNA 5194;</t>
  </si>
  <si>
    <t>NI PCI-7831R</t>
  </si>
  <si>
    <t xml:space="preserve"> niDNA 4820;</t>
  </si>
  <si>
    <t>NI PXI-7831R</t>
  </si>
  <si>
    <t xml:space="preserve"> niDNA 3775;</t>
  </si>
  <si>
    <t>NI PCI-7833R</t>
  </si>
  <si>
    <t xml:space="preserve"> niDNA 5111;</t>
  </si>
  <si>
    <t>NI PXI-7833R</t>
  </si>
  <si>
    <t xml:space="preserve"> niDNA 5195;</t>
  </si>
  <si>
    <t>NI PCIE-7820R</t>
  </si>
  <si>
    <t xml:space="preserve">  NI R Series Multifunction RIO Device Drivers May 2017 </t>
  </si>
  <si>
    <t xml:space="preserve"> niDNA 23079;</t>
  </si>
  <si>
    <t>NI PCIE-7821R</t>
  </si>
  <si>
    <t xml:space="preserve"> niDNA 23080;</t>
  </si>
  <si>
    <t>NI PCIE-7822R</t>
  </si>
  <si>
    <t xml:space="preserve"> niDNA 23081;</t>
  </si>
  <si>
    <t>NI PXIE-7820R</t>
  </si>
  <si>
    <t xml:space="preserve">  NI R Series Multifunction RIO Device Drivers February 2015 </t>
  </si>
  <si>
    <t xml:space="preserve"> niDNA 19180;</t>
  </si>
  <si>
    <t>NI PXIE-7821R</t>
  </si>
  <si>
    <t xml:space="preserve"> niDNA 19181;</t>
  </si>
  <si>
    <t>NI PXIE-7822R</t>
  </si>
  <si>
    <t xml:space="preserve"> niDNA 19182;</t>
  </si>
  <si>
    <t>NI PXIE-7846R</t>
  </si>
  <si>
    <t xml:space="preserve">  NI R Series Multifunction RIO Device Drivers August 2016 </t>
  </si>
  <si>
    <t xml:space="preserve"> niDNA 20850;</t>
  </si>
  <si>
    <t>NI PXIE-7847R</t>
  </si>
  <si>
    <t xml:space="preserve"> niDNA 20851;</t>
  </si>
  <si>
    <t>NI PXIE-7856R</t>
  </si>
  <si>
    <t xml:space="preserve"> niDNA 20852;</t>
  </si>
  <si>
    <t>NI PXIE-7857R</t>
  </si>
  <si>
    <t xml:space="preserve"> niDNA 20853;</t>
  </si>
  <si>
    <t>NI PXIE-7858R</t>
  </si>
  <si>
    <t xml:space="preserve"> niDNA 20854;</t>
  </si>
  <si>
    <t>NI PXIE-7867R</t>
  </si>
  <si>
    <t>  NI R Series Multifunction RIO Device Drivers July 2017 </t>
  </si>
  <si>
    <t xml:space="preserve"> niDNA 23482;</t>
  </si>
  <si>
    <t>NI PXIE-7868R</t>
  </si>
  <si>
    <t xml:space="preserve"> niDNA 23483;</t>
  </si>
  <si>
    <t>NI PCIE-7841R</t>
  </si>
  <si>
    <t xml:space="preserve"> niDNA 11614;</t>
  </si>
  <si>
    <t>NI PXI-7841R</t>
  </si>
  <si>
    <t xml:space="preserve"> niDNA 9702;</t>
  </si>
  <si>
    <t>NI PCIE-7842R</t>
  </si>
  <si>
    <t xml:space="preserve"> niDNA 11615;</t>
  </si>
  <si>
    <t>NI PXI-7842R</t>
  </si>
  <si>
    <t xml:space="preserve"> niDNA 9703;</t>
  </si>
  <si>
    <t>NI PCIE-7851R</t>
  </si>
  <si>
    <t xml:space="preserve"> niDNA 11616;</t>
  </si>
  <si>
    <t>NI PXI-7851R</t>
  </si>
  <si>
    <t xml:space="preserve"> niDNA 9781;</t>
  </si>
  <si>
    <t>NI PCIE-7852R</t>
  </si>
  <si>
    <t xml:space="preserve"> niDNA 11617;</t>
  </si>
  <si>
    <t>NI PXI-7852R</t>
  </si>
  <si>
    <t xml:space="preserve"> niDNA 9782;</t>
  </si>
  <si>
    <t>NI PXI-7853R</t>
  </si>
  <si>
    <t xml:space="preserve"> niDNA 9704;</t>
  </si>
  <si>
    <t>NI PXI-7854R</t>
  </si>
  <si>
    <t xml:space="preserve"> niDNA 10230;</t>
  </si>
  <si>
    <t>NI USB-7845R</t>
  </si>
  <si>
    <t xml:space="preserve"> special 5</t>
  </si>
  <si>
    <t xml:space="preserve"> niDNA 18720;</t>
  </si>
  <si>
    <t>NI USB-7845R OEM</t>
  </si>
  <si>
    <t xml:space="preserve"> niDNA 18721;</t>
  </si>
  <si>
    <t>NI USB-7846R</t>
  </si>
  <si>
    <t xml:space="preserve"> niDNA 18722;</t>
  </si>
  <si>
    <t>NI USB-7846R OEM</t>
  </si>
  <si>
    <t xml:space="preserve"> niDNA 18723;</t>
  </si>
  <si>
    <t>NI USB-7855R</t>
  </si>
  <si>
    <t xml:space="preserve"> niDNA 17796;</t>
  </si>
  <si>
    <t>NI USB-7855R OEM</t>
  </si>
  <si>
    <t xml:space="preserve"> niDNA 17797;</t>
  </si>
  <si>
    <t>NI USB-7856R</t>
  </si>
  <si>
    <t xml:space="preserve"> niDNA 17798;</t>
  </si>
  <si>
    <t>NI USB-7856R OEM</t>
  </si>
  <si>
    <t xml:space="preserve"> niDNA 17799;</t>
  </si>
  <si>
    <t>// Ethernet RIO chassis</t>
  </si>
  <si>
    <t>NI 9146</t>
  </si>
  <si>
    <t xml:space="preserve"> niDNA 15145;</t>
  </si>
  <si>
    <t>NI 9147</t>
  </si>
  <si>
    <t xml:space="preserve"> niDNA 19226;</t>
  </si>
  <si>
    <t>NI 9148</t>
  </si>
  <si>
    <t xml:space="preserve"> niDNA 13798;</t>
  </si>
  <si>
    <t>NI 9149</t>
  </si>
  <si>
    <t xml:space="preserve"> niDNA 18928;</t>
  </si>
  <si>
    <t>// R Series expansion chassis</t>
  </si>
  <si>
    <t>NI 9151</t>
  </si>
  <si>
    <t xml:space="preserve"> niDNA 4801;</t>
  </si>
  <si>
    <t>// MXI-Express RIO chassis</t>
  </si>
  <si>
    <t>NI 9154</t>
  </si>
  <si>
    <t xml:space="preserve"> niDNA 16167;</t>
  </si>
  <si>
    <t>NI 9155</t>
  </si>
  <si>
    <t xml:space="preserve"> niDNA 16168;</t>
  </si>
  <si>
    <t>NI 9157</t>
  </si>
  <si>
    <t xml:space="preserve"> niDNA 12900;</t>
  </si>
  <si>
    <t>NI 9159</t>
  </si>
  <si>
    <t xml:space="preserve"> niDNA 12901;</t>
  </si>
  <si>
    <t>National Instruments Device Driver</t>
  </si>
  <si>
    <t>NI-RIO/NI CompactRIO</t>
  </si>
  <si>
    <t>NI-RIO</t>
  </si>
  <si>
    <t>Source</t>
  </si>
  <si>
    <t>file://us-aus-argo/NISoftwareReleased/Windows/Distributions/Device%20Drivers/2012/2012.02/DCD-Feb12-1/readme.html</t>
  </si>
  <si>
    <t>file://us-aus-argo/NISoftwareReleased/Windows/Distributions/Device%20Drivers/2012/2012.08/DCD-Aug12-1/readme.html</t>
  </si>
  <si>
    <t>file://us-aus-argo/NISoftwareReleased/Windows/Distributions/Device%20Drivers/2013/2013.02/DCD-Feb13-1/readme.html</t>
  </si>
  <si>
    <t>file://us-aus-argo/NISoftwareReleased/Windows/Distributions/Device%20Drivers/2013/2013.08/DCD-Aug13-1/readme.html</t>
  </si>
  <si>
    <t>file://us-aus-argo/NISoftwareReleased/Windows/Distributions/Device%20Drivers/2014/2014.02/DCD-Feb14-1/readme.html</t>
  </si>
  <si>
    <t>file://us-aus-argo/NISoftwareReleased/Windows/Distributions/Device%20Drivers/2014/2014.08/DCD-Aug14-1/readme.html</t>
  </si>
  <si>
    <t>file://us-aus-argo/NISoftwareReleased/Windows/Distributions/Device%20Drivers/2015/2015.02/DCD-Feb15-1/readme.html</t>
  </si>
  <si>
    <t>file://us-aus-argo/NISoftwareReleased/Windows/Distributions/Device%20Drivers/2015/2015.08/DCD-Aug15-1/readme.html</t>
  </si>
  <si>
    <t>file://us-aus-argo/NISoftwareReleased/Windows/Distributions/Device%20Drivers/2016/2016.02/DCD-Feb16-1/readme.html</t>
  </si>
  <si>
    <t>file://us-aus-argo/NISoftwareReleased/Windows/Distributions/Device%20Drivers/2016/2016.08/DCD-Aug16-1/readme.html</t>
  </si>
  <si>
    <t>file://us-aus-argo/NISoftwareReleased/Windows/Distributions/Device%20Drivers/2017/2017.05/DCD-May17-1/readme.html</t>
  </si>
  <si>
    <t>Lookup</t>
  </si>
  <si>
    <t>Display to Customer</t>
  </si>
  <si>
    <t>SW</t>
  </si>
  <si>
    <t>Notes</t>
  </si>
  <si>
    <t>4-slot cRIO Lookup</t>
  </si>
  <si>
    <t xml:space="preserve">2014 SP1 </t>
  </si>
  <si>
    <t>FPGA (B,C,D)</t>
  </si>
  <si>
    <t>Only 4 slots available for this hardware</t>
  </si>
  <si>
    <t>8.2.1</t>
  </si>
  <si>
    <t xml:space="preserve">   8.6.1 </t>
  </si>
  <si>
    <t xml:space="preserve">  2013 SP1 </t>
  </si>
  <si>
    <t>Not Supported</t>
  </si>
  <si>
    <t>Not applicable</t>
  </si>
  <si>
    <t xml:space="preserve"> 2015 SP1 </t>
  </si>
  <si>
    <t xml:space="preserve"> 2011 SP1 </t>
  </si>
  <si>
    <t xml:space="preserve"> 2010 SP1 </t>
  </si>
  <si>
    <t xml:space="preserve">2009 SP1 </t>
  </si>
  <si>
    <t>NI-RIO 2.4.1</t>
  </si>
  <si>
    <t>Driver ("E",F)</t>
  </si>
  <si>
    <t xml:space="preserve">  3.2.1</t>
  </si>
  <si>
    <t>2.0.1</t>
  </si>
  <si>
    <t>2.1.1</t>
  </si>
  <si>
    <t>3.1.1</t>
  </si>
  <si>
    <t>2.3.1</t>
  </si>
  <si>
    <t>1.1.1</t>
  </si>
  <si>
    <t>2.4.1</t>
  </si>
  <si>
    <t>3.6.1</t>
  </si>
  <si>
    <t>Scan (G,H,I)</t>
  </si>
  <si>
    <t>3.2.1</t>
  </si>
  <si>
    <t>8.6.1</t>
  </si>
  <si>
    <t>3.1.0</t>
  </si>
  <si>
    <t>2010 SP1</t>
  </si>
  <si>
    <t>2011 SP1</t>
  </si>
  <si>
    <t>2014 SP1</t>
  </si>
  <si>
    <t>3.5.1</t>
  </si>
  <si>
    <t>ECAT (N,O,P,Q)</t>
  </si>
  <si>
    <t>2013 SP1</t>
  </si>
  <si>
    <t>S,T,U</t>
  </si>
  <si>
    <t>3.0.1</t>
  </si>
  <si>
    <t>nA</t>
  </si>
  <si>
    <t>K,L</t>
  </si>
  <si>
    <t>9.0.2</t>
  </si>
  <si>
    <t>9.5.3</t>
  </si>
  <si>
    <t>2015 SP1</t>
  </si>
  <si>
    <t>2009 SP1</t>
  </si>
  <si>
    <t>M</t>
  </si>
  <si>
    <t>9.5.1</t>
  </si>
  <si>
    <t>8.0.1</t>
  </si>
  <si>
    <t>V</t>
  </si>
  <si>
    <t xml:space="preserve">  NI-Industrial Communications for EtherCAT 1.1  to Current</t>
  </si>
  <si>
    <t xml:space="preserve">  NI-Industrial Communications for EtherCAT 1.2  to Current</t>
  </si>
  <si>
    <t xml:space="preserve">  NI-Industrial Communications for EtherCAT 16.0  to Current</t>
  </si>
  <si>
    <t xml:space="preserve">  NI-Industrial Communications for EtherCAT 17.0  to Current</t>
  </si>
  <si>
    <t xml:space="preserve">  NI-Industrial Communications for EtherCAT 2.2  to Current</t>
  </si>
  <si>
    <t xml:space="preserve">  NI-Industrial Communications for EtherCAT 2.6  to Current</t>
  </si>
  <si>
    <t>C RIO Controller</t>
  </si>
  <si>
    <t>Select C RIO Controller</t>
  </si>
  <si>
    <t>NI 9207</t>
  </si>
  <si>
    <t>NI 9208</t>
  </si>
  <si>
    <t>NI 9209</t>
  </si>
  <si>
    <t>NI 9230</t>
  </si>
  <si>
    <t>NI 9232</t>
  </si>
  <si>
    <t>NI 9237</t>
  </si>
  <si>
    <t>NI 9425</t>
  </si>
  <si>
    <t>NI 9476</t>
  </si>
  <si>
    <r>
      <t xml:space="preserve">LV Real Time Version </t>
    </r>
    <r>
      <rPr>
        <sz val="11"/>
        <color theme="1"/>
        <rFont val="Calibri"/>
        <family val="2"/>
        <scheme val="minor"/>
      </rPr>
      <t>when FPGA Interface</t>
    </r>
  </si>
  <si>
    <r>
      <t xml:space="preserve">LV Version </t>
    </r>
    <r>
      <rPr>
        <sz val="11"/>
        <color theme="1"/>
        <rFont val="Calibri"/>
        <family val="2"/>
        <scheme val="minor"/>
      </rPr>
      <t>when Scan Interface</t>
    </r>
  </si>
  <si>
    <r>
      <t xml:space="preserve">LV Real Time Version </t>
    </r>
    <r>
      <rPr>
        <sz val="11"/>
        <color theme="1"/>
        <rFont val="Calibri"/>
        <family val="2"/>
        <scheme val="minor"/>
      </rPr>
      <t>when Scan Interface</t>
    </r>
  </si>
  <si>
    <r>
      <t xml:space="preserve">NI-RIO Driver </t>
    </r>
    <r>
      <rPr>
        <sz val="11"/>
        <color theme="1"/>
        <rFont val="Calibri"/>
        <family val="2"/>
        <scheme val="minor"/>
      </rPr>
      <t>when Scan Interface</t>
    </r>
  </si>
  <si>
    <r>
      <t xml:space="preserve">To use the tool, first enter your desired </t>
    </r>
    <r>
      <rPr>
        <b/>
        <sz val="11"/>
        <color theme="1"/>
        <rFont val="Calibri"/>
        <family val="2"/>
        <scheme val="minor"/>
      </rPr>
      <t>Real-Time Controller</t>
    </r>
    <r>
      <rPr>
        <sz val="11"/>
        <color theme="1"/>
        <rFont val="Calibri"/>
        <family val="2"/>
        <scheme val="minor"/>
      </rPr>
      <t xml:space="preserve"> into cell </t>
    </r>
    <r>
      <rPr>
        <b/>
        <sz val="11"/>
        <color theme="1"/>
        <rFont val="Calibri"/>
        <family val="2"/>
        <scheme val="minor"/>
      </rPr>
      <t>C3</t>
    </r>
  </si>
  <si>
    <t>Verify minimum Software verion that can be used for your cRIO System. Check Notes section to the right!</t>
  </si>
  <si>
    <r>
      <t xml:space="preserve">Then, enter the desired </t>
    </r>
    <r>
      <rPr>
        <b/>
        <sz val="11"/>
        <color theme="1"/>
        <rFont val="Calibri"/>
        <family val="2"/>
        <scheme val="minor"/>
      </rPr>
      <t>C Series</t>
    </r>
    <r>
      <rPr>
        <sz val="11"/>
        <color theme="1"/>
        <rFont val="Calibri"/>
        <family val="2"/>
        <scheme val="minor"/>
      </rPr>
      <t xml:space="preserve"> modules into cells </t>
    </r>
    <r>
      <rPr>
        <b/>
        <sz val="11"/>
        <color theme="1"/>
        <rFont val="Calibri"/>
        <family val="2"/>
        <scheme val="minor"/>
      </rPr>
      <t>F3</t>
    </r>
    <r>
      <rPr>
        <sz val="11"/>
        <color theme="1"/>
        <rFont val="Calibri"/>
        <family val="2"/>
        <scheme val="minor"/>
      </rPr>
      <t xml:space="preserve"> through </t>
    </r>
    <r>
      <rPr>
        <b/>
        <sz val="11"/>
        <color theme="1"/>
        <rFont val="Calibri"/>
        <family val="2"/>
        <scheme val="minor"/>
      </rPr>
      <t>F10,</t>
    </r>
    <r>
      <rPr>
        <sz val="11"/>
        <color theme="1"/>
        <rFont val="Calibri"/>
        <family val="2"/>
        <scheme val="minor"/>
      </rPr>
      <t xml:space="preserve"> as applicable.</t>
    </r>
  </si>
  <si>
    <t>NI cRIO-9040</t>
  </si>
  <si>
    <t>NI cRIO-9041</t>
  </si>
  <si>
    <t>NI cRIO-9042</t>
  </si>
  <si>
    <t>NI cRIO-9043</t>
  </si>
  <si>
    <t>NI cRIO-9045</t>
  </si>
  <si>
    <t>NI cRIO-9046</t>
  </si>
  <si>
    <t>NI cRIO-9047</t>
  </si>
  <si>
    <t>NI cRIO-9048</t>
  </si>
  <si>
    <t>NI cRIO-9049</t>
  </si>
  <si>
    <t>file://us-aus-argo/NISoftwareReleased/Windows/Distributions/Device%20Drivers/2017/2018.01/DVD-Jan18-1/readme.html</t>
  </si>
  <si>
    <t>NI DAQmx</t>
  </si>
  <si>
    <t>N/A</t>
  </si>
  <si>
    <r>
      <t>NI-RIO Driver</t>
    </r>
    <r>
      <rPr>
        <sz val="11"/>
        <color theme="1"/>
        <rFont val="Calibri"/>
        <family val="2"/>
        <scheme val="minor"/>
      </rPr>
      <t xml:space="preserve"> when FPGA Interface</t>
    </r>
  </si>
  <si>
    <t xml:space="preserve">NI-DAQmx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</si>
</sst>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1" xfId="0" applyFont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/>
    <xf numFmtId="0" fontId="0" fillId="0" borderId="0" xfId="0" applyFont="1"/>
    <xf numFmtId="0" fontId="0" fillId="0" borderId="1" xfId="0" applyBorder="1"/>
    <xf numFmtId="0" fontId="1" fillId="3" borderId="0" xfId="0" applyFont="1" applyFill="1" applyAlignment="1">
      <alignment vertical="center" wrapText="1"/>
    </xf>
    <xf numFmtId="0" fontId="0" fillId="3" borderId="0" xfId="0" applyFill="1"/>
    <xf numFmtId="0" fontId="0" fillId="4" borderId="0" xfId="0" applyFill="1"/>
    <xf numFmtId="0" fontId="0" fillId="0" borderId="2" xfId="0" applyBorder="1"/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1" fillId="4" borderId="1" xfId="0" applyFont="1" applyFill="1" applyBorder="1" applyAlignment="1">
      <alignment vertical="center" wrapText="1"/>
    </xf>
    <xf numFmtId="0" fontId="0" fillId="4" borderId="1" xfId="0" applyFill="1" applyBorder="1"/>
    <xf numFmtId="0" fontId="2" fillId="0" borderId="1" xfId="0" applyFont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horizontal="right"/>
    </xf>
    <xf numFmtId="0" fontId="0" fillId="5" borderId="0" xfId="0" applyFill="1"/>
    <xf numFmtId="0" fontId="0" fillId="4" borderId="1" xfId="0" applyFill="1" applyBorder="1" applyAlignment="1">
      <alignment horizontal="right"/>
    </xf>
    <xf numFmtId="0" fontId="0" fillId="3" borderId="1" xfId="0" applyFill="1" applyBorder="1" applyAlignment="1"/>
    <xf numFmtId="164" fontId="2" fillId="3" borderId="1" xfId="0" applyNumberFormat="1" applyFont="1" applyFill="1" applyBorder="1" applyAlignment="1">
      <alignment horizontal="right"/>
    </xf>
    <xf numFmtId="2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/>
    <xf numFmtId="1" fontId="2" fillId="3" borderId="1" xfId="0" applyNumberFormat="1" applyFont="1" applyFill="1" applyBorder="1"/>
    <xf numFmtId="2" fontId="2" fillId="3" borderId="1" xfId="0" applyNumberFormat="1" applyFont="1" applyFill="1" applyBorder="1"/>
    <xf numFmtId="49" fontId="0" fillId="0" borderId="0" xfId="0" applyNumberFormat="1"/>
    <xf numFmtId="0" fontId="1" fillId="6" borderId="0" xfId="0" applyFont="1" applyFill="1" applyAlignment="1">
      <alignment vertical="center" wrapText="1"/>
    </xf>
    <xf numFmtId="0" fontId="1" fillId="7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8" borderId="0" xfId="0" applyFont="1" applyFill="1" applyAlignment="1">
      <alignment vertical="center" wrapText="1"/>
    </xf>
    <xf numFmtId="0" fontId="6" fillId="5" borderId="1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1" fillId="0" borderId="6" xfId="0" applyFont="1" applyBorder="1"/>
    <xf numFmtId="0" fontId="0" fillId="0" borderId="6" xfId="0" applyFill="1" applyBorder="1" applyAlignment="1">
      <alignment horizontal="right"/>
    </xf>
    <xf numFmtId="2" fontId="0" fillId="0" borderId="6" xfId="0" applyNumberFormat="1" applyFill="1" applyBorder="1" applyAlignment="1">
      <alignment horizontal="right"/>
    </xf>
    <xf numFmtId="0" fontId="0" fillId="0" borderId="6" xfId="0" applyFill="1" applyBorder="1"/>
    <xf numFmtId="0" fontId="0" fillId="0" borderId="6" xfId="0" applyBorder="1" applyAlignment="1">
      <alignment horizontal="right"/>
    </xf>
    <xf numFmtId="0" fontId="0" fillId="0" borderId="6" xfId="0" applyBorder="1"/>
    <xf numFmtId="0" fontId="1" fillId="0" borderId="5" xfId="0" applyFont="1" applyBorder="1"/>
    <xf numFmtId="2" fontId="0" fillId="0" borderId="5" xfId="0" applyNumberFormat="1" applyBorder="1"/>
    <xf numFmtId="1" fontId="0" fillId="0" borderId="5" xfId="0" applyNumberFormat="1" applyFill="1" applyBorder="1"/>
    <xf numFmtId="2" fontId="0" fillId="0" borderId="5" xfId="0" applyNumberFormat="1" applyFill="1" applyBorder="1"/>
    <xf numFmtId="0" fontId="0" fillId="0" borderId="5" xfId="0" applyBorder="1"/>
    <xf numFmtId="0" fontId="2" fillId="0" borderId="5" xfId="0" applyFont="1" applyBorder="1"/>
    <xf numFmtId="17" fontId="0" fillId="0" borderId="6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164" fontId="0" fillId="0" borderId="5" xfId="0" applyNumberFormat="1" applyBorder="1"/>
    <xf numFmtId="164" fontId="2" fillId="0" borderId="1" xfId="0" applyNumberFormat="1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/>
    <xf numFmtId="0" fontId="2" fillId="9" borderId="1" xfId="0" applyFont="1" applyFill="1" applyBorder="1"/>
    <xf numFmtId="0" fontId="2" fillId="9" borderId="1" xfId="0" applyFont="1" applyFill="1" applyBorder="1" applyAlignment="1">
      <alignment horizontal="right"/>
    </xf>
    <xf numFmtId="0" fontId="0" fillId="9" borderId="0" xfId="0" applyFill="1"/>
    <xf numFmtId="0" fontId="0" fillId="0" borderId="7" xfId="0" applyBorder="1"/>
    <xf numFmtId="0" fontId="2" fillId="2" borderId="1" xfId="0" applyFont="1" applyFill="1" applyBorder="1"/>
    <xf numFmtId="0" fontId="0" fillId="10" borderId="0" xfId="0" applyFill="1"/>
    <xf numFmtId="0" fontId="1" fillId="10" borderId="0" xfId="0" applyFont="1" applyFill="1"/>
    <xf numFmtId="0" fontId="1" fillId="10" borderId="4" xfId="0" applyFont="1" applyFill="1" applyBorder="1"/>
    <xf numFmtId="0" fontId="0" fillId="10" borderId="0" xfId="0" applyFill="1" applyBorder="1"/>
    <xf numFmtId="0" fontId="1" fillId="10" borderId="8" xfId="0" applyFont="1" applyFill="1" applyBorder="1"/>
    <xf numFmtId="0" fontId="1" fillId="6" borderId="8" xfId="0" applyFont="1" applyFill="1" applyBorder="1" applyAlignment="1">
      <alignment vertical="top" wrapText="1"/>
    </xf>
    <xf numFmtId="0" fontId="1" fillId="10" borderId="8" xfId="0" applyFont="1" applyFill="1" applyBorder="1" applyAlignment="1">
      <alignment vertical="center" wrapText="1"/>
    </xf>
    <xf numFmtId="0" fontId="0" fillId="0" borderId="0" xfId="0" applyFill="1"/>
    <xf numFmtId="0" fontId="0" fillId="11" borderId="0" xfId="0" applyFill="1"/>
    <xf numFmtId="0" fontId="1" fillId="11" borderId="0" xfId="0" applyFont="1" applyFill="1"/>
    <xf numFmtId="0" fontId="0" fillId="11" borderId="9" xfId="0" applyFill="1" applyBorder="1"/>
    <xf numFmtId="0" fontId="0" fillId="11" borderId="3" xfId="0" applyFill="1" applyBorder="1"/>
    <xf numFmtId="164" fontId="2" fillId="5" borderId="1" xfId="0" applyNumberFormat="1" applyFont="1" applyFill="1" applyBorder="1"/>
    <xf numFmtId="164" fontId="1" fillId="0" borderId="0" xfId="0" applyNumberFormat="1" applyFont="1"/>
    <xf numFmtId="164" fontId="0" fillId="3" borderId="1" xfId="0" applyNumberFormat="1" applyFill="1" applyBorder="1" applyAlignment="1"/>
    <xf numFmtId="0" fontId="1" fillId="11" borderId="0" xfId="0" applyFont="1" applyFill="1" applyBorder="1"/>
    <xf numFmtId="164" fontId="1" fillId="11" borderId="0" xfId="0" applyNumberFormat="1" applyFont="1" applyFill="1" applyBorder="1"/>
    <xf numFmtId="164" fontId="1" fillId="11" borderId="0" xfId="0" applyNumberFormat="1" applyFont="1" applyFill="1"/>
    <xf numFmtId="164" fontId="2" fillId="4" borderId="1" xfId="0" applyNumberFormat="1" applyFont="1" applyFill="1" applyBorder="1" applyAlignment="1">
      <alignment horizontal="right"/>
    </xf>
    <xf numFmtId="164" fontId="1" fillId="8" borderId="0" xfId="0" applyNumberFormat="1" applyFont="1" applyFill="1" applyAlignment="1">
      <alignment vertical="center" wrapText="1"/>
    </xf>
    <xf numFmtId="164" fontId="6" fillId="5" borderId="1" xfId="0" applyNumberFormat="1" applyFont="1" applyFill="1" applyBorder="1" applyAlignment="1">
      <alignment horizontal="right"/>
    </xf>
    <xf numFmtId="164" fontId="2" fillId="5" borderId="1" xfId="0" applyNumberFormat="1" applyFont="1" applyFill="1" applyBorder="1" applyAlignment="1">
      <alignment horizontal="right"/>
    </xf>
    <xf numFmtId="164" fontId="2" fillId="4" borderId="1" xfId="0" applyNumberFormat="1" applyFont="1" applyFill="1" applyBorder="1"/>
    <xf numFmtId="164" fontId="2" fillId="2" borderId="1" xfId="0" applyNumberFormat="1" applyFont="1" applyFill="1" applyBorder="1"/>
    <xf numFmtId="164" fontId="0" fillId="4" borderId="0" xfId="0" applyNumberFormat="1" applyFill="1"/>
    <xf numFmtId="0" fontId="0" fillId="11" borderId="0" xfId="0" applyFont="1" applyFill="1"/>
    <xf numFmtId="164" fontId="0" fillId="4" borderId="1" xfId="0" applyNumberFormat="1" applyFill="1" applyBorder="1" applyAlignment="1">
      <alignment horizontal="right"/>
    </xf>
    <xf numFmtId="0" fontId="8" fillId="0" borderId="1" xfId="0" applyFont="1" applyBorder="1"/>
    <xf numFmtId="0" fontId="1" fillId="7" borderId="1" xfId="0" applyFont="1" applyFill="1" applyBorder="1" applyAlignment="1">
      <alignment vertical="center" wrapText="1"/>
    </xf>
    <xf numFmtId="164" fontId="1" fillId="11" borderId="0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7" borderId="0" xfId="0" applyFill="1"/>
    <xf numFmtId="164" fontId="7" fillId="6" borderId="1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22860</xdr:rowOff>
    </xdr:from>
    <xdr:to>
      <xdr:col>0</xdr:col>
      <xdr:colOff>670560</xdr:colOff>
      <xdr:row>3</xdr:row>
      <xdr:rowOff>83820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FA5C50EC-5867-4D80-B2BF-98831F6CE0CC}"/>
            </a:ext>
          </a:extLst>
        </xdr:cNvPr>
        <xdr:cNvSpPr/>
      </xdr:nvSpPr>
      <xdr:spPr>
        <a:xfrm>
          <a:off x="30480" y="891540"/>
          <a:ext cx="640080" cy="2438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251460</xdr:colOff>
      <xdr:row>2</xdr:row>
      <xdr:rowOff>7620</xdr:rowOff>
    </xdr:from>
    <xdr:to>
      <xdr:col>3</xdr:col>
      <xdr:colOff>838199</xdr:colOff>
      <xdr:row>3</xdr:row>
      <xdr:rowOff>99060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536F2CAF-1716-4478-97EF-6C54ADAF2C0D}"/>
            </a:ext>
          </a:extLst>
        </xdr:cNvPr>
        <xdr:cNvSpPr/>
      </xdr:nvSpPr>
      <xdr:spPr>
        <a:xfrm>
          <a:off x="2110740" y="693420"/>
          <a:ext cx="586739" cy="2743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3</xdr:row>
      <xdr:rowOff>173704</xdr:rowOff>
    </xdr:from>
    <xdr:to>
      <xdr:col>0</xdr:col>
      <xdr:colOff>662940</xdr:colOff>
      <xdr:row>7</xdr:row>
      <xdr:rowOff>105124</xdr:rowOff>
    </xdr:to>
    <xdr:pic>
      <xdr:nvPicPr>
        <xdr:cNvPr id="4" name="irc_mi" descr="Image result for step 1 clipart">
          <a:extLst>
            <a:ext uri="{FF2B5EF4-FFF2-40B4-BE49-F238E27FC236}">
              <a16:creationId xmlns:a16="http://schemas.microsoft.com/office/drawing/2014/main" id="{F799DDFF-848C-4D7F-A658-861E8FE4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5264"/>
          <a:ext cx="66294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175260</xdr:colOff>
      <xdr:row>4</xdr:row>
      <xdr:rowOff>7620</xdr:rowOff>
    </xdr:from>
    <xdr:to>
      <xdr:col>3</xdr:col>
      <xdr:colOff>861060</xdr:colOff>
      <xdr:row>7</xdr:row>
      <xdr:rowOff>144780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BB9A1E3-5619-4F97-8E83-B909E071C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43100" y="1242060"/>
          <a:ext cx="685800" cy="685800"/>
        </a:xfrm>
        <a:prstGeom prst="rect">
          <a:avLst/>
        </a:prstGeom>
      </xdr:spPr>
    </xdr:pic>
    <xdr:clientData/>
  </xdr:twoCellAnchor>
  <xdr:twoCellAnchor>
    <xdr:from>
      <xdr:col>5</xdr:col>
      <xdr:colOff>1295400</xdr:colOff>
      <xdr:row>12</xdr:row>
      <xdr:rowOff>0</xdr:rowOff>
    </xdr:from>
    <xdr:to>
      <xdr:col>10</xdr:col>
      <xdr:colOff>7620</xdr:colOff>
      <xdr:row>15</xdr:row>
      <xdr:rowOff>0</xdr:rowOff>
    </xdr:to>
    <xdr:sp macro="" textlink="">
      <xdr:nvSpPr>
        <xdr:cNvPr id="6" name="Rectangle: Rounded Corners 5">
          <a:extLst>
            <a:ext uri="{FF2B5EF4-FFF2-40B4-BE49-F238E27FC236}">
              <a16:creationId xmlns:a16="http://schemas.microsoft.com/office/drawing/2014/main" id="{FBF1EF34-AADF-46E3-8573-5FC9B7E7D8AB}"/>
            </a:ext>
          </a:extLst>
        </xdr:cNvPr>
        <xdr:cNvSpPr/>
      </xdr:nvSpPr>
      <xdr:spPr>
        <a:xfrm>
          <a:off x="5196840" y="2506980"/>
          <a:ext cx="4709160" cy="54864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7620</xdr:colOff>
      <xdr:row>12</xdr:row>
      <xdr:rowOff>160020</xdr:rowOff>
    </xdr:from>
    <xdr:to>
      <xdr:col>10</xdr:col>
      <xdr:colOff>0</xdr:colOff>
      <xdr:row>14</xdr:row>
      <xdr:rowOff>68580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8A34E6C-40F0-4197-B059-2D3E1546D797}"/>
            </a:ext>
          </a:extLst>
        </xdr:cNvPr>
        <xdr:cNvSpPr txBox="1"/>
      </xdr:nvSpPr>
      <xdr:spPr>
        <a:xfrm>
          <a:off x="4152900" y="2667000"/>
          <a:ext cx="4663440" cy="274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When</a:t>
          </a:r>
          <a:r>
            <a:rPr lang="en-US" sz="1100" baseline="0"/>
            <a:t> Programming </a:t>
          </a:r>
          <a:r>
            <a:rPr lang="en-US" sz="1100" b="1" baseline="0"/>
            <a:t>LabVIEW</a:t>
          </a:r>
          <a:r>
            <a:rPr lang="en-US" sz="1100" baseline="0"/>
            <a:t>, </a:t>
          </a:r>
          <a:r>
            <a:rPr lang="en-US" sz="1100" b="1" baseline="0"/>
            <a:t>LabVIEW Real Time </a:t>
          </a:r>
          <a:r>
            <a:rPr lang="en-US" sz="1100" baseline="0"/>
            <a:t>and </a:t>
          </a:r>
          <a:r>
            <a:rPr lang="en-US" sz="1100" b="1" baseline="0"/>
            <a:t>LabVIEW FPGA</a:t>
          </a:r>
          <a:endParaRPr lang="en-US" sz="1100" b="1"/>
        </a:p>
      </xdr:txBody>
    </xdr:sp>
    <xdr:clientData/>
  </xdr:twoCellAnchor>
  <xdr:twoCellAnchor>
    <xdr:from>
      <xdr:col>11</xdr:col>
      <xdr:colOff>22860</xdr:colOff>
      <xdr:row>12</xdr:row>
      <xdr:rowOff>7620</xdr:rowOff>
    </xdr:from>
    <xdr:to>
      <xdr:col>13</xdr:col>
      <xdr:colOff>1478280</xdr:colOff>
      <xdr:row>15</xdr:row>
      <xdr:rowOff>0</xdr:rowOff>
    </xdr:to>
    <xdr:sp macro="" textlink="">
      <xdr:nvSpPr>
        <xdr:cNvPr id="8" name="Rectangle: Rounded Corners 7">
          <a:extLst>
            <a:ext uri="{FF2B5EF4-FFF2-40B4-BE49-F238E27FC236}">
              <a16:creationId xmlns:a16="http://schemas.microsoft.com/office/drawing/2014/main" id="{DC741418-1FA1-420A-9211-9351B6BEA76D}"/>
            </a:ext>
          </a:extLst>
        </xdr:cNvPr>
        <xdr:cNvSpPr/>
      </xdr:nvSpPr>
      <xdr:spPr>
        <a:xfrm>
          <a:off x="9136380" y="2514600"/>
          <a:ext cx="3970020" cy="54102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83820</xdr:colOff>
      <xdr:row>12</xdr:row>
      <xdr:rowOff>167640</xdr:rowOff>
    </xdr:from>
    <xdr:to>
      <xdr:col>13</xdr:col>
      <xdr:colOff>1120140</xdr:colOff>
      <xdr:row>14</xdr:row>
      <xdr:rowOff>53340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AA40457-E814-403C-A0D9-E2A78393284A}"/>
            </a:ext>
          </a:extLst>
        </xdr:cNvPr>
        <xdr:cNvSpPr txBox="1"/>
      </xdr:nvSpPr>
      <xdr:spPr>
        <a:xfrm>
          <a:off x="8900160" y="2674620"/>
          <a:ext cx="3299460" cy="2514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When Programming </a:t>
          </a:r>
          <a:r>
            <a:rPr lang="en-US" sz="1100" b="1"/>
            <a:t>LabVIEW</a:t>
          </a:r>
          <a:r>
            <a:rPr lang="en-US" sz="1100" b="0" baseline="0"/>
            <a:t> and </a:t>
          </a:r>
          <a:r>
            <a:rPr lang="en-US" sz="1100" b="1" baseline="0"/>
            <a:t>LabVIEW Real Time</a:t>
          </a:r>
          <a:endParaRPr lang="en-US" sz="1100"/>
        </a:p>
      </xdr:txBody>
    </xdr:sp>
    <xdr:clientData/>
  </xdr:twoCellAnchor>
  <xdr:twoCellAnchor editAs="oneCell">
    <xdr:from>
      <xdr:col>4</xdr:col>
      <xdr:colOff>38100</xdr:colOff>
      <xdr:row>10</xdr:row>
      <xdr:rowOff>99060</xdr:rowOff>
    </xdr:from>
    <xdr:to>
      <xdr:col>5</xdr:col>
      <xdr:colOff>716280</xdr:colOff>
      <xdr:row>14</xdr:row>
      <xdr:rowOff>137160</xdr:rowOff>
    </xdr:to>
    <xdr:pic>
      <xdr:nvPicPr>
        <xdr:cNvPr id="10" name="irc_mi" descr="Image result for step 3 clipart">
          <a:extLst>
            <a:ext uri="{FF2B5EF4-FFF2-40B4-BE49-F238E27FC236}">
              <a16:creationId xmlns:a16="http://schemas.microsoft.com/office/drawing/2014/main" id="{6823573B-9732-4CAE-BB87-A59A9EB77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3860" y="22479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807720</xdr:colOff>
      <xdr:row>12</xdr:row>
      <xdr:rowOff>38100</xdr:rowOff>
    </xdr:from>
    <xdr:to>
      <xdr:col>5</xdr:col>
      <xdr:colOff>1249680</xdr:colOff>
      <xdr:row>13</xdr:row>
      <xdr:rowOff>129540</xdr:rowOff>
    </xdr:to>
    <xdr:sp macro="" textlink="">
      <xdr:nvSpPr>
        <xdr:cNvPr id="12" name="Arrow: Right 11">
          <a:extLst>
            <a:ext uri="{FF2B5EF4-FFF2-40B4-BE49-F238E27FC236}">
              <a16:creationId xmlns:a16="http://schemas.microsoft.com/office/drawing/2014/main" id="{97E86B5E-5E82-4119-9435-29119625C825}"/>
            </a:ext>
          </a:extLst>
        </xdr:cNvPr>
        <xdr:cNvSpPr/>
      </xdr:nvSpPr>
      <xdr:spPr>
        <a:xfrm>
          <a:off x="3627120" y="2545080"/>
          <a:ext cx="441960" cy="2743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6</xdr:col>
      <xdr:colOff>866918</xdr:colOff>
      <xdr:row>15</xdr:row>
      <xdr:rowOff>106680</xdr:rowOff>
    </xdr:from>
    <xdr:to>
      <xdr:col>7</xdr:col>
      <xdr:colOff>187099</xdr:colOff>
      <xdr:row>17</xdr:row>
      <xdr:rowOff>7620</xdr:rowOff>
    </xdr:to>
    <xdr:pic>
      <xdr:nvPicPr>
        <xdr:cNvPr id="14" name="Picture 13" descr="Image result for Beaware clipart">
          <a:extLst>
            <a:ext uri="{FF2B5EF4-FFF2-40B4-BE49-F238E27FC236}">
              <a16:creationId xmlns:a16="http://schemas.microsoft.com/office/drawing/2014/main" id="{F68EDBD1-EAA5-4162-A67C-E608FCB0A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2378" y="3162300"/>
          <a:ext cx="333641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12</xdr:row>
      <xdr:rowOff>0</xdr:rowOff>
    </xdr:from>
    <xdr:to>
      <xdr:col>11</xdr:col>
      <xdr:colOff>15240</xdr:colOff>
      <xdr:row>15</xdr:row>
      <xdr:rowOff>0</xdr:rowOff>
    </xdr:to>
    <xdr:sp macro="" textlink="">
      <xdr:nvSpPr>
        <xdr:cNvPr id="15" name="Rectangle: Rounded Corners 14">
          <a:extLst>
            <a:ext uri="{FF2B5EF4-FFF2-40B4-BE49-F238E27FC236}">
              <a16:creationId xmlns:a16="http://schemas.microsoft.com/office/drawing/2014/main" id="{DE928970-8E10-4CD4-9832-8C28FE8A50F1}"/>
            </a:ext>
          </a:extLst>
        </xdr:cNvPr>
        <xdr:cNvSpPr/>
      </xdr:nvSpPr>
      <xdr:spPr>
        <a:xfrm>
          <a:off x="9898380" y="2506980"/>
          <a:ext cx="1059180" cy="54864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7620</xdr:colOff>
      <xdr:row>16</xdr:row>
      <xdr:rowOff>175260</xdr:rowOff>
    </xdr:from>
    <xdr:to>
      <xdr:col>20</xdr:col>
      <xdr:colOff>83820</xdr:colOff>
      <xdr:row>27</xdr:row>
      <xdr:rowOff>7620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C9EE8BB5-FAA2-4233-B186-21F770E25EB2}"/>
            </a:ext>
          </a:extLst>
        </xdr:cNvPr>
        <xdr:cNvSpPr/>
      </xdr:nvSpPr>
      <xdr:spPr>
        <a:xfrm>
          <a:off x="4701540" y="3596640"/>
          <a:ext cx="12268200" cy="173736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file:///\\us-aus-argo\NISoftwareReleased\Windows\Distributions\Device%20Drivers\2016\2016.02\DCD-Feb16-1\readme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workbookViewId="0">
      <selection activeCell="C3" sqref="C3"/>
    </sheetView>
  </sheetViews>
  <sheetFormatPr defaultRowHeight="14.4" x14ac:dyDescent="0.3"/>
  <sheetData>
    <row r="1" spans="1:2" x14ac:dyDescent="0.3">
      <c r="A1" s="4" t="s">
        <v>0</v>
      </c>
    </row>
    <row r="2" spans="1:2" x14ac:dyDescent="0.3">
      <c r="A2" t="s">
        <v>1</v>
      </c>
    </row>
    <row r="3" spans="1:2" x14ac:dyDescent="0.3">
      <c r="A3" t="s">
        <v>2</v>
      </c>
    </row>
    <row r="4" spans="1:2" x14ac:dyDescent="0.3">
      <c r="A4" t="s">
        <v>771</v>
      </c>
    </row>
    <row r="5" spans="1:2" x14ac:dyDescent="0.3">
      <c r="A5" t="s">
        <v>773</v>
      </c>
    </row>
    <row r="7" spans="1:2" x14ac:dyDescent="0.3">
      <c r="A7" t="s">
        <v>3</v>
      </c>
    </row>
    <row r="8" spans="1:2" x14ac:dyDescent="0.3">
      <c r="A8" t="s">
        <v>4</v>
      </c>
    </row>
    <row r="9" spans="1:2" x14ac:dyDescent="0.3">
      <c r="A9" t="s">
        <v>5</v>
      </c>
    </row>
    <row r="10" spans="1:2" x14ac:dyDescent="0.3">
      <c r="A10" t="s">
        <v>6</v>
      </c>
    </row>
    <row r="12" spans="1:2" x14ac:dyDescent="0.3">
      <c r="A12" s="4" t="s">
        <v>7</v>
      </c>
    </row>
    <row r="13" spans="1:2" x14ac:dyDescent="0.3">
      <c r="A13" t="s">
        <v>8</v>
      </c>
    </row>
    <row r="14" spans="1:2" x14ac:dyDescent="0.3">
      <c r="B14" t="s">
        <v>9</v>
      </c>
    </row>
    <row r="15" spans="1:2" x14ac:dyDescent="0.3">
      <c r="B15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62"/>
  <sheetViews>
    <sheetView tabSelected="1" zoomScaleNormal="100" workbookViewId="0"/>
  </sheetViews>
  <sheetFormatPr defaultColWidth="9.109375" defaultRowHeight="14.4" x14ac:dyDescent="0.3"/>
  <cols>
    <col min="1" max="1" width="11.109375" customWidth="1"/>
    <col min="2" max="2" width="1.21875" customWidth="1"/>
    <col min="3" max="3" width="13.44140625" customWidth="1"/>
    <col min="4" max="4" width="14.33203125" customWidth="1"/>
    <col min="5" max="5" width="1.21875" customWidth="1"/>
    <col min="6" max="6" width="19.33203125" customWidth="1"/>
    <col min="7" max="7" width="14.77734375" style="12" customWidth="1"/>
    <col min="8" max="8" width="17.88671875" style="12" customWidth="1"/>
    <col min="9" max="9" width="18.6640625" style="12" customWidth="1"/>
    <col min="10" max="10" width="13.88671875" style="12" customWidth="1"/>
    <col min="11" max="11" width="9.88671875" style="12" customWidth="1"/>
    <col min="12" max="12" width="14.77734375" style="14" customWidth="1"/>
    <col min="13" max="13" width="18.21875" style="14" customWidth="1"/>
    <col min="14" max="14" width="16.77734375" style="14" customWidth="1"/>
    <col min="16" max="16" width="3.6640625" customWidth="1"/>
  </cols>
  <sheetData>
    <row r="1" spans="1:18" s="70" customFormat="1" ht="10.8" customHeight="1" x14ac:dyDescent="0.3">
      <c r="F1" s="72"/>
      <c r="G1" s="73"/>
      <c r="H1" s="73"/>
      <c r="I1" s="73"/>
      <c r="J1" s="73"/>
      <c r="K1" s="73"/>
      <c r="L1" s="73"/>
      <c r="M1" s="73"/>
      <c r="N1" s="73"/>
    </row>
    <row r="2" spans="1:18" ht="43.2" x14ac:dyDescent="0.3">
      <c r="A2" s="67" t="s">
        <v>11</v>
      </c>
      <c r="B2" s="68"/>
      <c r="C2" s="64" t="s">
        <v>12</v>
      </c>
      <c r="D2" s="67" t="s">
        <v>13</v>
      </c>
      <c r="E2" s="66"/>
      <c r="F2" s="64" t="s">
        <v>14</v>
      </c>
      <c r="G2" s="11" t="s">
        <v>15</v>
      </c>
      <c r="H2" s="11" t="s">
        <v>16</v>
      </c>
      <c r="I2" s="11" t="s">
        <v>767</v>
      </c>
      <c r="J2" s="11" t="s">
        <v>786</v>
      </c>
      <c r="K2" s="90" t="s">
        <v>787</v>
      </c>
      <c r="L2" s="13" t="s">
        <v>768</v>
      </c>
      <c r="M2" s="13" t="s">
        <v>769</v>
      </c>
      <c r="N2" s="13" t="s">
        <v>770</v>
      </c>
      <c r="O2" s="70"/>
      <c r="P2" s="70"/>
      <c r="Q2" s="70"/>
      <c r="R2" s="70"/>
    </row>
    <row r="3" spans="1:18" x14ac:dyDescent="0.3">
      <c r="A3" s="59"/>
      <c r="B3" s="62"/>
      <c r="C3" s="6" t="s">
        <v>778</v>
      </c>
      <c r="E3" s="65"/>
      <c r="F3" s="10" t="s">
        <v>132</v>
      </c>
      <c r="G3" s="24">
        <f>IFERROR(VLOOKUP(F3,'Data Source'!A$2:L$114,2,FALSE),"")</f>
        <v>8.2100000000000009</v>
      </c>
      <c r="H3" s="24">
        <f>IFERROR(VLOOKUP(F3,'Data Source'!A$2:L$114,3,FALSE),"")</f>
        <v>8.2100000000000009</v>
      </c>
      <c r="I3" s="24">
        <f>IFERROR(VLOOKUP(F3,'Data Source'!A$2:L$114,4,FALSE),"")</f>
        <v>8.2100000000000009</v>
      </c>
      <c r="J3" s="76">
        <f>IFERROR(VLOOKUP(F3,'Data Source'!A$2:L$114,5,FALSE),"")</f>
        <v>1.2</v>
      </c>
      <c r="K3" s="99" t="str">
        <f>IF(F3="NI 9233","N/A",IF(F3="Select C Series Module","",K13))</f>
        <v>N/A</v>
      </c>
      <c r="L3" s="23">
        <f>IFERROR(VLOOKUP(F3,'Data Source'!A$2:L$114,7,FALSE),"")</f>
        <v>8.6</v>
      </c>
      <c r="M3" s="23">
        <f>IFERROR(VLOOKUP(F3,'Data Source'!A$2:L$114,8,FALSE),"")</f>
        <v>8.6</v>
      </c>
      <c r="N3" s="88">
        <f>IFERROR(VLOOKUP(F3,'Data Source'!A$2:L$114,9,FALSE),"")</f>
        <v>3</v>
      </c>
      <c r="O3" s="70"/>
      <c r="P3" s="70"/>
      <c r="Q3" s="70"/>
      <c r="R3" s="70"/>
    </row>
    <row r="4" spans="1:18" x14ac:dyDescent="0.3">
      <c r="A4" s="59"/>
      <c r="B4" s="59"/>
      <c r="C4" s="59"/>
      <c r="D4" s="70"/>
      <c r="E4" s="65"/>
      <c r="F4" s="10" t="s">
        <v>257</v>
      </c>
      <c r="G4" s="92" t="str">
        <f>IFERROR(VLOOKUP(F4,'Data Source'!A$2:L$114,2,FALSE),"")</f>
        <v xml:space="preserve">  2009 .1</v>
      </c>
      <c r="H4" s="92" t="str">
        <f>IFERROR(VLOOKUP(F4,'Data Source'!A$2:L$114,3,FALSE),"")</f>
        <v xml:space="preserve">  2009 .1</v>
      </c>
      <c r="I4" s="92" t="str">
        <f>IFERROR(VLOOKUP(F4,'Data Source'!A$2:L$114,4,FALSE),"")</f>
        <v xml:space="preserve">  2009 .1</v>
      </c>
      <c r="J4" s="24">
        <f>IFERROR(VLOOKUP(F4,'Data Source'!A$2:L$114,5,FALSE),"")</f>
        <v>3.3</v>
      </c>
      <c r="K4" s="99">
        <f>IF(F4="NI 9233","N/A",IF(F4="Select C Series Module","",K13))</f>
        <v>17.600000000000001</v>
      </c>
      <c r="L4" s="23">
        <f>IFERROR(VLOOKUP(F4,'Data Source'!A$2:L$114,7,FALSE),"")</f>
        <v>2009</v>
      </c>
      <c r="M4" s="23">
        <f>IFERROR(VLOOKUP(F4,'Data Source'!A$2:L$114,8,FALSE),"")</f>
        <v>2009</v>
      </c>
      <c r="N4" s="88">
        <f>IFERROR(VLOOKUP(F4,'Data Source'!A$2:L$114,9,FALSE),"")</f>
        <v>3.2</v>
      </c>
      <c r="O4" s="70"/>
      <c r="P4" s="70"/>
      <c r="Q4" s="70"/>
      <c r="R4" s="70"/>
    </row>
    <row r="5" spans="1:18" x14ac:dyDescent="0.3">
      <c r="A5" s="59"/>
      <c r="B5" s="59"/>
      <c r="C5" s="59"/>
      <c r="D5" s="70"/>
      <c r="E5" s="62"/>
      <c r="F5" s="10" t="s">
        <v>123</v>
      </c>
      <c r="G5" s="24">
        <f>IFERROR(VLOOKUP(F5,'Data Source'!A$2:L$114,2,FALSE),"")</f>
        <v>8.2100000000000009</v>
      </c>
      <c r="H5" s="24">
        <f>IFERROR(VLOOKUP(F5,'Data Source'!A$2:L$114,3,FALSE),"")</f>
        <v>8.2100000000000009</v>
      </c>
      <c r="I5" s="24">
        <f>IFERROR(VLOOKUP(F5,'Data Source'!A$2:L$114,4,FALSE),"")</f>
        <v>8.2100000000000009</v>
      </c>
      <c r="J5" s="76">
        <f>IFERROR(VLOOKUP(F5,'Data Source'!A$2:L$114,5,FALSE),"")</f>
        <v>2.11</v>
      </c>
      <c r="K5" s="99">
        <f>IF(F5="NI 9233","N/A",IF(F5="Select C Series Module","",K13))</f>
        <v>17.600000000000001</v>
      </c>
      <c r="L5" s="23">
        <f>IFERROR(VLOOKUP(F5,'Data Source'!A$2:L$114,7,FALSE),"")</f>
        <v>8.6</v>
      </c>
      <c r="M5" s="23">
        <f>IFERROR(VLOOKUP(F5,'Data Source'!A$2:L$114,8,FALSE),"")</f>
        <v>8.6</v>
      </c>
      <c r="N5" s="88">
        <f>IFERROR(VLOOKUP(F5,'Data Source'!A$2:L$114,9,FALSE),"")</f>
        <v>3</v>
      </c>
      <c r="O5" s="70"/>
      <c r="P5" s="70"/>
      <c r="Q5" s="70"/>
      <c r="R5" s="70"/>
    </row>
    <row r="6" spans="1:18" x14ac:dyDescent="0.3">
      <c r="A6" s="59"/>
      <c r="B6" s="59"/>
      <c r="C6" s="59"/>
      <c r="D6" s="70"/>
      <c r="E6" s="62"/>
      <c r="F6" s="60" t="s">
        <v>60</v>
      </c>
      <c r="G6" s="24">
        <f>IFERROR(VLOOKUP(F6,'Data Source'!A$2:L$114,2,FALSE),"")</f>
        <v>8</v>
      </c>
      <c r="H6" s="24">
        <f>IFERROR(VLOOKUP(F6,'Data Source'!A$2:L$114,3,FALSE),"")</f>
        <v>8</v>
      </c>
      <c r="I6" s="24">
        <f>IFERROR(VLOOKUP(F6,'Data Source'!A$2:L$114,4,FALSE),"")</f>
        <v>8</v>
      </c>
      <c r="J6" s="24">
        <f>IFERROR(VLOOKUP(F6,'Data Source'!A$2:L$114,5,FALSE),"")</f>
        <v>2</v>
      </c>
      <c r="K6" s="99">
        <f>IF(F6="NI 9233","N/A",IF(F6="Select C Series Module","",K13))</f>
        <v>17.600000000000001</v>
      </c>
      <c r="L6" s="23">
        <f>IFERROR(VLOOKUP(F6,'Data Source'!A$2:L$114,7,FALSE),"")</f>
        <v>8.6</v>
      </c>
      <c r="M6" s="23">
        <f>IFERROR(VLOOKUP(F6,'Data Source'!A$2:L$114,8,FALSE),"")</f>
        <v>8.6</v>
      </c>
      <c r="N6" s="88">
        <f>IFERROR(VLOOKUP(F6,'Data Source'!A$2:L$114,9,FALSE),"")</f>
        <v>3</v>
      </c>
      <c r="O6" s="70"/>
      <c r="P6" s="70"/>
      <c r="Q6" s="70"/>
      <c r="R6" s="70"/>
    </row>
    <row r="7" spans="1:18" x14ac:dyDescent="0.3">
      <c r="A7" s="59"/>
      <c r="B7" s="59"/>
      <c r="C7" s="59"/>
      <c r="D7" s="87" t="str">
        <f>IFERROR(VLOOKUP($C$3,'Lookup Rules'!K:L,2,FALSE),"")</f>
        <v/>
      </c>
      <c r="E7" s="63"/>
      <c r="F7" s="6" t="s">
        <v>23</v>
      </c>
      <c r="G7" s="24" t="str">
        <f>IFERROR(VLOOKUP(F7,'Data Source'!A$2:L$114,2,FALSE),"")</f>
        <v/>
      </c>
      <c r="H7" s="24" t="str">
        <f>IFERROR(VLOOKUP(F7,'Data Source'!A$2:L$114,3,FALSE),"")</f>
        <v/>
      </c>
      <c r="I7" s="24" t="str">
        <f>IFERROR(VLOOKUP(F7,'Data Source'!A$2:L$114,4,FALSE),"")</f>
        <v/>
      </c>
      <c r="J7" s="24" t="str">
        <f>IFERROR(VLOOKUP(F7,'Data Source'!A$2:L$114,5,FALSE),"")</f>
        <v/>
      </c>
      <c r="K7" s="94" t="str">
        <f>IF(F7="NI 9233","N/A",IF(F7="Select C Series Module","",K13))</f>
        <v/>
      </c>
      <c r="L7" s="23" t="str">
        <f>IFERROR(VLOOKUP(F7,'Data Source'!A$2:L$114,7,FALSE),"")</f>
        <v/>
      </c>
      <c r="M7" s="23" t="str">
        <f>IFERROR(VLOOKUP(F7,'Data Source'!A$2:L$114,8,FALSE),"")</f>
        <v/>
      </c>
      <c r="N7" s="23" t="str">
        <f>IFERROR(VLOOKUP(F7,'Data Source'!A$2:L$114,9,FALSE),"")</f>
        <v/>
      </c>
      <c r="O7" s="70"/>
      <c r="P7" s="70"/>
      <c r="Q7" s="70"/>
      <c r="R7" s="70"/>
    </row>
    <row r="8" spans="1:18" x14ac:dyDescent="0.3">
      <c r="A8" s="59"/>
      <c r="B8" s="59"/>
      <c r="C8" s="59"/>
      <c r="D8" s="70" t="str">
        <f>IFERROR(VLOOKUP($C$3,'Lookup Rules'!K:L,2,FALSE),"")</f>
        <v/>
      </c>
      <c r="E8" s="63"/>
      <c r="F8" s="6" t="s">
        <v>23</v>
      </c>
      <c r="G8" s="24" t="str">
        <f>IFERROR(VLOOKUP(F8,'Data Source'!A$2:L$114,2,FALSE),"")</f>
        <v/>
      </c>
      <c r="H8" s="24" t="str">
        <f>IFERROR(VLOOKUP(F8,'Data Source'!A$2:L$114,3,FALSE),"")</f>
        <v/>
      </c>
      <c r="I8" s="24" t="str">
        <f>IFERROR(VLOOKUP(F8,'Data Source'!A$2:L$114,4,FALSE),"")</f>
        <v/>
      </c>
      <c r="J8" s="24" t="str">
        <f>IFERROR(VLOOKUP(F8,'Data Source'!A$2:L$114,5,FALSE),"")</f>
        <v/>
      </c>
      <c r="K8" s="94" t="str">
        <f>IF(F8="NI 9233","N/A",IF(F8="Select C Series Module","",K13))</f>
        <v/>
      </c>
      <c r="L8" s="23" t="str">
        <f>IFERROR(VLOOKUP(F8,'Data Source'!A$2:L$114,7,FALSE),"")</f>
        <v/>
      </c>
      <c r="M8" s="23" t="str">
        <f>IFERROR(VLOOKUP(F8,'Data Source'!A$2:L$114,8,FALSE),"")</f>
        <v/>
      </c>
      <c r="N8" s="23" t="str">
        <f>IFERROR(VLOOKUP(F8,'Data Source'!A$2:L$114,9,FALSE),"")</f>
        <v/>
      </c>
      <c r="O8" s="70"/>
      <c r="P8" s="70"/>
      <c r="Q8" s="70"/>
      <c r="R8" s="70"/>
    </row>
    <row r="9" spans="1:18" x14ac:dyDescent="0.3">
      <c r="A9" s="59"/>
      <c r="B9" s="59"/>
      <c r="C9" s="59"/>
      <c r="D9" s="70" t="str">
        <f>IFERROR(VLOOKUP($C$3,'Lookup Rules'!K:L,2,FALSE),"")</f>
        <v/>
      </c>
      <c r="E9" s="63"/>
      <c r="F9" s="6" t="s">
        <v>23</v>
      </c>
      <c r="G9" s="24" t="str">
        <f>IFERROR(VLOOKUP(F9,'Data Source'!A$2:L$114,2,FALSE),"")</f>
        <v/>
      </c>
      <c r="H9" s="24" t="str">
        <f>IFERROR(VLOOKUP(F9,'Data Source'!A$2:L$114,3,FALSE),"")</f>
        <v/>
      </c>
      <c r="I9" s="24" t="str">
        <f>IFERROR(VLOOKUP(F9,'Data Source'!A$2:L$114,4,FALSE),"")</f>
        <v/>
      </c>
      <c r="J9" s="24" t="str">
        <f>IFERROR(VLOOKUP(F9,'Data Source'!A$2:L$114,5,FALSE),"")</f>
        <v/>
      </c>
      <c r="K9" s="94" t="str">
        <f>IF(F9="NI 9233","N/A",IF(F9="Select C Series Module","",K13))</f>
        <v/>
      </c>
      <c r="L9" s="23" t="str">
        <f>IFERROR(VLOOKUP(F9,'Data Source'!A$2:L$114,7,FALSE),"")</f>
        <v/>
      </c>
      <c r="M9" s="23" t="str">
        <f>IFERROR(VLOOKUP(F9,'Data Source'!A$2:L$114,8,FALSE),"")</f>
        <v/>
      </c>
      <c r="N9" s="23" t="str">
        <f>IFERROR(VLOOKUP(F9,'Data Source'!A$2:L$114,9,FALSE),"")</f>
        <v/>
      </c>
      <c r="O9" s="70"/>
      <c r="P9" s="70"/>
      <c r="Q9" s="70"/>
      <c r="R9" s="70"/>
    </row>
    <row r="10" spans="1:18" x14ac:dyDescent="0.3">
      <c r="A10" s="59"/>
      <c r="B10" s="59"/>
      <c r="C10" s="59"/>
      <c r="D10" s="70" t="str">
        <f>IFERROR(VLOOKUP($C$3,'Lookup Rules'!K:L,2,FALSE),"")</f>
        <v/>
      </c>
      <c r="E10" s="63"/>
      <c r="F10" s="6" t="s">
        <v>23</v>
      </c>
      <c r="G10" s="24" t="str">
        <f>IFERROR(VLOOKUP(F10,'Data Source'!A$2:L$114,2,FALSE),"")</f>
        <v/>
      </c>
      <c r="H10" s="24" t="str">
        <f>IFERROR(VLOOKUP(F10,'Data Source'!A$2:L$114,3,FALSE),"")</f>
        <v/>
      </c>
      <c r="I10" s="24" t="str">
        <f>IFERROR(VLOOKUP(F10,'Data Source'!A$2:L$114,4,FALSE),"")</f>
        <v/>
      </c>
      <c r="J10" s="24" t="str">
        <f>IFERROR(VLOOKUP(F10,'Data Source'!A$2:L$114,5,FALSE),"")</f>
        <v/>
      </c>
      <c r="K10" s="94" t="str">
        <f>IF(F10="NI 9233","N/A",IF(F10="Select C Series Module","",K13))</f>
        <v/>
      </c>
      <c r="L10" s="23" t="str">
        <f>IFERROR(VLOOKUP(F10,'Data Source'!A$2:L$114,7,FALSE),"")</f>
        <v/>
      </c>
      <c r="M10" s="23" t="str">
        <f>IFERROR(VLOOKUP(F10,'Data Source'!A$2:L$114,8,FALSE),"")</f>
        <v/>
      </c>
      <c r="N10" s="23" t="str">
        <f>IFERROR(VLOOKUP(F10,'Data Source'!A$2:L$114,9,FALSE),"")</f>
        <v/>
      </c>
      <c r="O10" s="70"/>
      <c r="P10" s="70"/>
      <c r="Q10" s="70"/>
      <c r="R10" s="70"/>
    </row>
    <row r="11" spans="1:18" ht="13.95" customHeight="1" x14ac:dyDescent="0.3">
      <c r="A11" s="59"/>
      <c r="B11" s="59"/>
      <c r="C11" s="59"/>
      <c r="D11" s="70"/>
      <c r="E11" s="59"/>
      <c r="G11">
        <f>IF(OR(G3=-1,G4=-1,G5=-1,G6=-1,G7=-1,G8=-1,G9=-1,G10=-1),-1,MAX(G3:G10))</f>
        <v>8.2100000000000009</v>
      </c>
      <c r="H11">
        <f t="shared" ref="H11:I11" si="0">IF(OR(H3=-1,H4=-1,H5=-1,H6=-1,H7=-1,H8=-1,H9=-1,H10=-1),-1,MAX(H3:H10))</f>
        <v>8.2100000000000009</v>
      </c>
      <c r="I11">
        <f t="shared" si="0"/>
        <v>8.2100000000000009</v>
      </c>
      <c r="J11" s="27">
        <f t="shared" ref="J11" si="1">IF(OR(J3=-1,J4=-1,J5=-1,J6=-1,J7=-1,J8=-1,J9=-1,J10=-1),-1,MAX(J3:J10))</f>
        <v>3.3</v>
      </c>
      <c r="K11" s="27"/>
      <c r="L11">
        <f t="shared" ref="L11" si="2">IF(OR(L3=-1,L4=-1,L5=-1,L6=-1,L7=-1,L8=-1,L9=-1,L10=-1),-1,MAX(L3:L10))</f>
        <v>2009</v>
      </c>
      <c r="M11">
        <f t="shared" ref="M11" si="3">IF(OR(M3=-1,M4=-1,M5=-1,M6=-1,M7=-1,M8=-1,M9=-1,M10=-1),-1,MAX(M3:M10))</f>
        <v>2009</v>
      </c>
      <c r="N11" s="27">
        <f t="shared" ref="N11" si="4">IF(OR(N3=-1,N4=-1,N5=-1,N6=-1,N7=-1,N8=-1,N9=-1,N10=-1),-1,MAX(N3:N10))</f>
        <v>3.2</v>
      </c>
      <c r="O11" t="s">
        <v>24</v>
      </c>
      <c r="R11" s="70"/>
    </row>
    <row r="12" spans="1:18" x14ac:dyDescent="0.3">
      <c r="A12" s="59"/>
      <c r="B12" s="59"/>
      <c r="C12" s="59"/>
      <c r="D12" s="70"/>
      <c r="E12" s="59"/>
      <c r="F12" s="70"/>
      <c r="G12">
        <f>VLOOKUP(C3,'Data Source'!A$172:I$222,2,FALSE)</f>
        <v>2017</v>
      </c>
      <c r="H12">
        <f>VLOOKUP(C3,'Data Source'!A$172:I$222,3,FALSE)</f>
        <v>2017</v>
      </c>
      <c r="I12">
        <f>VLOOKUP(C3,'Data Source'!A$172:I$222,4,FALSE)</f>
        <v>2017</v>
      </c>
      <c r="J12" s="27">
        <f>VLOOKUP(C3,'Data Source'!A$172:I$222,5,FALSE)</f>
        <v>17.600000000000001</v>
      </c>
      <c r="K12"/>
      <c r="L12">
        <f>VLOOKUP(C3,'Data Source'!A$172:I$222,7,FALSE)</f>
        <v>2017</v>
      </c>
      <c r="M12">
        <f>VLOOKUP(C3,'Data Source'!A$172:I$222,8,FALSE)</f>
        <v>2017</v>
      </c>
      <c r="N12" s="27">
        <f>VLOOKUP(C3,'Data Source'!A$172:I$222,9,FALSE)</f>
        <v>17.600000000000001</v>
      </c>
      <c r="O12" t="s">
        <v>25</v>
      </c>
      <c r="R12" s="70"/>
    </row>
    <row r="13" spans="1:18" x14ac:dyDescent="0.3">
      <c r="A13" s="59"/>
      <c r="B13" s="59"/>
      <c r="C13" s="59"/>
      <c r="D13" s="70"/>
      <c r="E13" s="59"/>
      <c r="F13" s="70"/>
      <c r="G13" s="4">
        <f>IF(OR(G11=-1,G12=-1),"Not Available", IF(ISNA(VLOOKUP(MAX(G11:G12),'Lookup Rules'!$A$2:$B$13,2,FALSE)),MAX(G11:G12),VLOOKUP(MAX(G11:G12),'Lookup Rules'!$A$2:$B$13,2,FALSE)))</f>
        <v>2017</v>
      </c>
      <c r="H13" s="4">
        <f>IF(OR(H11=-1,H12=-1),"Not Available", IF(ISNA(VLOOKUP(MAX(H11:H12),'Lookup Rules'!$A$2:$B$13,2,FALSE)),MAX(H11:H12),VLOOKUP(MAX(H11:H12),'Lookup Rules'!$A$2:$B$13,2,FALSE)))</f>
        <v>2017</v>
      </c>
      <c r="I13" s="4">
        <f>IF(OR(I11=-1,I12=-1),"Not Available", IF(ISNA(VLOOKUP(MAX(I11:I12),'Lookup Rules'!$A$2:$B$13,2,FALSE)),MAX(I11:I12),VLOOKUP(MAX(I11:I12),'Lookup Rules'!$A$2:$B$13,2,FALSE)))</f>
        <v>2017</v>
      </c>
      <c r="J13" s="75">
        <f>IF(OR(J11=-1,J12=-1),"Not Available", IF(ISNA(VLOOKUP(MAX(J11:J12),'Lookup Rules'!$A$15:$B$22,2,FALSE)),MAX(J11:J12),VLOOKUP(MAX(J11:J12),'Lookup Rules'!$A$15:$B$22,2,FALSE)))</f>
        <v>17.600000000000001</v>
      </c>
      <c r="K13" s="91">
        <f>VLOOKUP(C3,'Data Source'!A:AB,6,FALSE)</f>
        <v>17.600000000000001</v>
      </c>
      <c r="L13" s="4">
        <f>IF(OR(L11=-1,L12=-1),"Not Available", IF(ISNA(VLOOKUP(MAX(L11:L12),'Lookup Rules'!$A$23:$B$37,2,FALSE)),MAX(L11:L12),VLOOKUP(MAX(L11:L12),'Lookup Rules'!$A$23:$B$37,2,FALSE)))</f>
        <v>2017</v>
      </c>
      <c r="M13" s="4">
        <f>IF(OR(M11=-1,M12=-1),"Not Available", IF(ISNA(VLOOKUP(MAX(M11:M12),'Lookup Rules'!$A$23:$B$37,2,FALSE)),MAX(M11:M12),VLOOKUP(MAX(M11:M12),'Lookup Rules'!$A$23:$B$37,2,FALSE)))</f>
        <v>2017</v>
      </c>
      <c r="N13" s="75">
        <f>IF(OR(N11=-1,N12=-1),"Not Available", IF(ISNA(VLOOKUP(MAX(N11:N12),'Lookup Rules'!$A$15:$B$22,2,FALSE)),MAX(N11:N12),VLOOKUP(MAX(N11:N12),'Lookup Rules'!$A$15:$B$22,2,FALSE)))</f>
        <v>17.600000000000001</v>
      </c>
      <c r="O13" s="4" t="s">
        <v>26</v>
      </c>
      <c r="R13" s="70"/>
    </row>
    <row r="14" spans="1:18" x14ac:dyDescent="0.3">
      <c r="A14" s="59"/>
      <c r="B14" s="59"/>
      <c r="C14" s="59"/>
      <c r="D14" s="70"/>
      <c r="E14" s="59"/>
      <c r="F14" s="70"/>
      <c r="G14" s="4"/>
      <c r="H14" s="4"/>
      <c r="I14" s="4"/>
      <c r="J14" s="75"/>
      <c r="K14" s="75"/>
      <c r="L14" s="4"/>
      <c r="M14" s="4"/>
      <c r="N14" s="4"/>
      <c r="O14" s="71"/>
      <c r="P14" s="70"/>
      <c r="Q14" s="70"/>
      <c r="R14" s="70"/>
    </row>
    <row r="15" spans="1:18" x14ac:dyDescent="0.3">
      <c r="A15" s="59"/>
      <c r="B15" s="59"/>
      <c r="C15" s="59"/>
      <c r="D15" s="70"/>
      <c r="E15" s="59"/>
      <c r="F15" s="70"/>
      <c r="G15" s="77"/>
      <c r="H15" s="77"/>
      <c r="I15" s="77"/>
      <c r="J15" s="78"/>
      <c r="K15" s="91"/>
      <c r="L15" s="77"/>
      <c r="M15" s="77"/>
      <c r="N15" s="77"/>
      <c r="O15" s="71"/>
      <c r="P15" s="70"/>
      <c r="Q15" s="70"/>
      <c r="R15" s="70"/>
    </row>
    <row r="16" spans="1:18" x14ac:dyDescent="0.3">
      <c r="A16" s="59"/>
      <c r="B16" s="59"/>
      <c r="C16" s="59"/>
      <c r="D16" s="70"/>
      <c r="E16" s="59"/>
      <c r="F16" s="70"/>
      <c r="G16" s="71"/>
      <c r="H16" s="71"/>
      <c r="I16" s="71"/>
      <c r="J16" s="79"/>
      <c r="K16" s="79"/>
      <c r="L16" s="71"/>
      <c r="M16" s="71"/>
      <c r="N16" s="71"/>
      <c r="O16" s="71"/>
      <c r="P16" s="70"/>
      <c r="Q16" s="70"/>
      <c r="R16" s="70"/>
    </row>
    <row r="17" spans="1:18" x14ac:dyDescent="0.3">
      <c r="A17" s="59"/>
      <c r="B17" s="59"/>
      <c r="C17" s="59"/>
      <c r="D17" s="70"/>
      <c r="E17" s="59"/>
      <c r="F17" s="95" t="s">
        <v>772</v>
      </c>
      <c r="G17" s="71" t="s">
        <v>27</v>
      </c>
      <c r="H17" s="71"/>
      <c r="I17" s="71"/>
      <c r="J17" s="70"/>
      <c r="K17" s="70"/>
      <c r="L17" s="70"/>
      <c r="M17" s="70"/>
      <c r="N17" s="70"/>
      <c r="O17" s="70"/>
      <c r="P17" s="70"/>
      <c r="Q17" s="70"/>
      <c r="R17" s="70"/>
    </row>
    <row r="18" spans="1:18" ht="6" customHeight="1" x14ac:dyDescent="0.3">
      <c r="A18" s="59"/>
      <c r="B18" s="59"/>
      <c r="C18" s="59"/>
      <c r="D18" s="70"/>
      <c r="E18" s="59"/>
      <c r="F18" s="95"/>
      <c r="G18" s="71"/>
      <c r="H18" s="71"/>
      <c r="I18" s="71"/>
      <c r="J18" s="70"/>
      <c r="K18" s="70"/>
      <c r="L18" s="70"/>
      <c r="M18" s="70"/>
      <c r="N18" s="70"/>
      <c r="O18" s="70"/>
      <c r="P18" s="70"/>
      <c r="Q18" s="70"/>
      <c r="R18" s="70"/>
    </row>
    <row r="19" spans="1:18" ht="14.4" customHeight="1" x14ac:dyDescent="0.3">
      <c r="A19" s="59"/>
      <c r="B19" s="59"/>
      <c r="C19" s="59"/>
      <c r="E19" s="59"/>
      <c r="F19" s="95"/>
      <c r="G19" t="str">
        <f>IF(OR(F2="NI 9802",F3="NI 9802",F4="NI 9802",F5="NI 9802",F6="NI 9802",F7="NI 9802",F8="NI 9802",F9="NI 9802"), "The NI 9802 Module is Not Supported on the cRIO-903x and cRIO-906x controllers.", "---")</f>
        <v>---</v>
      </c>
      <c r="H19"/>
      <c r="I19"/>
      <c r="J19"/>
      <c r="K19"/>
      <c r="L19"/>
      <c r="M19"/>
      <c r="N19"/>
    </row>
    <row r="20" spans="1:18" x14ac:dyDescent="0.3">
      <c r="A20" s="59"/>
      <c r="B20" s="59"/>
      <c r="C20" s="59"/>
      <c r="D20" s="70"/>
      <c r="E20" s="59"/>
      <c r="F20" s="95"/>
      <c r="G20" t="str">
        <f>IF(OR(F3="NI 9866",F4="NI 9866",F5="NI 9866",F6="NI 9866",F7="NI 9866",F8="NI 9866",F9="NI 9866",F10="NI 9866",F3="NI 9862",F4="NI 9862",F5="NI 9862",F6="NI 9862",F7="NI 9862",F8="NI 9862",F9="NI 9862",F10="NI 9862", F3="NI 9861", F4="NI 9861", F5="NI 9861", F6="NI 9861",F7="NI 9861", F8="NI 9861", F9="NI 9861", F10="NI 9861", F3="NI 9860", F4="NI 9860", F5="NI 9860", F6="NI 9860",F7="NI 9860", F8="NI 9860", F9="NI 9860", F10="NI 9860"), "The NI 986x series modules require the NI-XNET Driver.  CRIO-903x and cRIO-906x controllers do not require FPGA Module to use these cards.  All other CompactRIO controllers require FPGA Module.", "---")</f>
        <v>---</v>
      </c>
      <c r="H20"/>
      <c r="I20"/>
      <c r="J20"/>
      <c r="K20"/>
      <c r="L20"/>
      <c r="M20"/>
      <c r="N20"/>
    </row>
    <row r="21" spans="1:18" x14ac:dyDescent="0.3">
      <c r="A21" s="59"/>
      <c r="B21" s="59"/>
      <c r="C21" s="59"/>
      <c r="D21" s="70"/>
      <c r="E21" s="59"/>
      <c r="F21" s="95"/>
      <c r="G21" t="str">
        <f>IF(OR(F3="NI 9881",F4="NI 9881",F5="NI 9881",F6="NI 9881",F7="NI 9881",F8="NI 9881",F9="NI 9881",F10="NI 9881",F3="NI 9882",F4="NI 9882",F5="NI 9882",F6="NI 9882",F7="NI 9882",F8="NI 9882",F9="NI 9882",F10="NI 9882"), "The 988x Modules can be used on NI cRIO-903x and NI cRIO-906x controllers without the LabVIEW FPGA Module", "---")</f>
        <v>---</v>
      </c>
      <c r="H21"/>
      <c r="I21"/>
      <c r="J21"/>
      <c r="K21"/>
      <c r="L21"/>
      <c r="M21"/>
      <c r="N21"/>
    </row>
    <row r="22" spans="1:18" x14ac:dyDescent="0.3">
      <c r="A22" s="59"/>
      <c r="B22" s="59"/>
      <c r="C22" s="59"/>
      <c r="D22" s="70"/>
      <c r="E22" s="59"/>
      <c r="F22" s="95"/>
      <c r="G22" t="str">
        <f>IF(OR(F3="NI 9501",F4="NI 9501",F5="NI 9501",F6="NI 9501",F7="NI 9501",F8="NI 9501",F9="NI 9501",F10="NI 9501",F3="NI 9502",F4="NI 9502",F5="NI 9502",F6="NI 9502",F7="NI 9502",F8="NI 9502",F9="NI 9502",F10="NI 9502", F3="NI 9503", F4="NI 9503", F5="NI 9503", F6="NI 9503",F7="NI 9503", F8="NI 9503", F9="NI 9503", F10="NI 9503", F3="NI 9505", F4="NI 9505", F5="NI 9505", F6="NI 9505",F7="NI 9505", F8="NI 9505", F9="NI 9505", F10="NI 9505",F3="NI 9512",F4="NI 9512",F5="NI 9512",F6="NI 9512",F7="NI 9512",F8="NI 9512",F9="NI 9512",F10="NI 9512",F3="NI 9514",F4="NI 9514",F5="NI 9514",F6="NI 9514",F7="NI 9514",F8="NI 9514",F9="NI 9514",F10="NI 9514",F3="NI 9516",F4="NI 9516",F5="NI 9516",F6="NI 9516",F7="NI 9516",F8="NI 9516",F9="NI 9516",F10="NI 9516",), "NI Softmotion Module will be needed when using a NI 95xx Series module.  The version of SoftMotion needed is congruent to the same naming convention as LabVIEW e.g. use SoftMotion 2012 when using LabVIEW 2012.", "---")</f>
        <v>NI Softmotion Module will be needed when using a NI 95xx Series module.  The version of SoftMotion needed is congruent to the same naming convention as LabVIEW e.g. use SoftMotion 2012 when using LabVIEW 2012.</v>
      </c>
      <c r="H22"/>
      <c r="I22"/>
      <c r="J22"/>
      <c r="K22"/>
      <c r="L22"/>
      <c r="M22"/>
      <c r="N22"/>
    </row>
    <row r="23" spans="1:18" x14ac:dyDescent="0.3">
      <c r="A23" s="59"/>
      <c r="B23" s="59"/>
      <c r="C23" s="59"/>
      <c r="D23" s="70"/>
      <c r="E23" s="59"/>
      <c r="F23" s="95"/>
      <c r="G23" t="str">
        <f>IF(G13="Not Available", "One or more modules on your system or not supported on FPGA.  Please check software list for most current recommended software.","---")</f>
        <v>---</v>
      </c>
      <c r="H23"/>
      <c r="I23"/>
      <c r="J23"/>
      <c r="K23"/>
      <c r="L23"/>
      <c r="M23"/>
      <c r="N23"/>
    </row>
    <row r="24" spans="1:18" x14ac:dyDescent="0.3">
      <c r="A24" s="59"/>
      <c r="B24" s="59"/>
      <c r="C24" s="59"/>
      <c r="D24" s="70"/>
      <c r="E24" s="59"/>
      <c r="F24" s="95"/>
      <c r="G24" t="str">
        <f>IF(L13="Not Available", "One or more modules are not supported in Scan Interface.  Please check chart for most current version of software to use with your system.", "---")</f>
        <v>---</v>
      </c>
      <c r="H24"/>
      <c r="I24"/>
      <c r="J24"/>
      <c r="K24"/>
      <c r="L24"/>
      <c r="M24"/>
      <c r="N24"/>
    </row>
    <row r="25" spans="1:18" x14ac:dyDescent="0.3">
      <c r="A25" s="59"/>
      <c r="B25" s="59"/>
      <c r="C25" s="59"/>
      <c r="D25" s="70"/>
      <c r="E25" s="59"/>
      <c r="F25" s="93"/>
      <c r="G25" t="str">
        <f>IF(OR(C3="NI cRIO-9002",C3="NI cRIO-9004",C3="NI cRIO-9072"), "This controller is obsolete! The maximum LabVIEW version that can be used is 2016!", "---")</f>
        <v>---</v>
      </c>
      <c r="H25"/>
      <c r="I25"/>
      <c r="J25"/>
      <c r="K25"/>
      <c r="L25"/>
      <c r="M25"/>
      <c r="N25"/>
    </row>
    <row r="26" spans="1:18" x14ac:dyDescent="0.3">
      <c r="A26" s="59"/>
      <c r="B26" s="59"/>
      <c r="C26" s="59"/>
      <c r="D26" s="70"/>
      <c r="E26" s="59"/>
      <c r="F26" s="93"/>
      <c r="G26" s="5" t="str">
        <f>IF(OR(F2="NI 9512",F3="NI 9512",F4="NI 9512",F5="NI 9512",F6="NI 9512",F7="NI 9512",F8="NI 9512",F9="NI 9512",F2="NI 9514",F3="NI 9514",F4="NI 9514",F5="NI 9514",F6="NI 9514",F7="NI 9514",F8="NI 9514",F9="NI 9514",F2="NI 9516",F3="NI 9516",F4="NI 9516",F5="NI 9516",F6="NI 9516",F7="NI 9516",F8="NI 9516",F9="NI 9516"), "NI 9512,NI 9514, NI 9516 no longer supports FPGA Interface as of cRIO Device Driver Dec. 2017.", "---")</f>
        <v>NI 9512,NI 9514, NI 9516 no longer supports FPGA Interface as of cRIO Device Driver Dec. 2017.</v>
      </c>
      <c r="H26"/>
      <c r="I26"/>
      <c r="J26"/>
      <c r="K26"/>
      <c r="L26"/>
      <c r="M26"/>
      <c r="N26"/>
    </row>
    <row r="27" spans="1:18" x14ac:dyDescent="0.3">
      <c r="A27" s="59"/>
      <c r="B27" s="59"/>
      <c r="C27" s="59"/>
      <c r="D27" s="70"/>
      <c r="E27" s="59"/>
      <c r="F27" s="93"/>
      <c r="G27" s="5" t="str">
        <f>IF(OR(F2="NI 9233",F3="NI 9233",F4="NI 9233",F5="NI 9233",F6="NI 9233",F7="NI 9233",F8="NI 9233",F9="NI 9233"), "NI CompactRIO Device Drivers Dec. 2017 no longer supports the NI 9233", "---")</f>
        <v>NI CompactRIO Device Drivers Dec. 2017 no longer supports the NI 9233</v>
      </c>
      <c r="H27"/>
      <c r="I27"/>
      <c r="J27"/>
      <c r="K27"/>
      <c r="L27"/>
      <c r="M27"/>
      <c r="N27"/>
    </row>
    <row r="28" spans="1:18" x14ac:dyDescent="0.3">
      <c r="A28" s="59"/>
      <c r="B28" s="59"/>
      <c r="C28" s="59"/>
      <c r="D28" s="70"/>
      <c r="E28" s="5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</row>
    <row r="29" spans="1:18" x14ac:dyDescent="0.3">
      <c r="A29" s="59"/>
      <c r="B29" s="59"/>
      <c r="C29" s="59"/>
      <c r="D29" s="70"/>
      <c r="E29" s="59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</row>
    <row r="30" spans="1:18" x14ac:dyDescent="0.3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</row>
    <row r="31" spans="1:18" x14ac:dyDescent="0.3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</row>
    <row r="32" spans="1:18" x14ac:dyDescent="0.3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</row>
    <row r="33" spans="1:18" x14ac:dyDescent="0.3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  <row r="34" spans="1:18" x14ac:dyDescent="0.3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</row>
    <row r="35" spans="1:18" x14ac:dyDescent="0.3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</row>
    <row r="36" spans="1:18" x14ac:dyDescent="0.3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</row>
    <row r="37" spans="1:18" x14ac:dyDescent="0.3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</row>
    <row r="38" spans="1:18" x14ac:dyDescent="0.3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</row>
    <row r="39" spans="1:18" x14ac:dyDescent="0.3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</row>
    <row r="40" spans="1:18" x14ac:dyDescent="0.3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</row>
    <row r="41" spans="1:18" x14ac:dyDescent="0.3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</row>
    <row r="42" spans="1:18" x14ac:dyDescent="0.3">
      <c r="A42" s="59"/>
      <c r="B42" s="59"/>
      <c r="C42" s="59"/>
      <c r="D42" s="70"/>
      <c r="E42" s="59"/>
      <c r="G42"/>
      <c r="H42"/>
      <c r="I42"/>
      <c r="J42"/>
      <c r="K42"/>
      <c r="L42"/>
      <c r="M42"/>
      <c r="N42"/>
      <c r="R42" s="70"/>
    </row>
    <row r="43" spans="1:18" x14ac:dyDescent="0.3">
      <c r="A43" s="59"/>
      <c r="B43" s="59"/>
      <c r="C43" s="59"/>
      <c r="D43" s="70"/>
      <c r="E43" s="59"/>
      <c r="G43"/>
      <c r="H43"/>
      <c r="I43"/>
      <c r="J43"/>
      <c r="K43"/>
      <c r="L43"/>
      <c r="M43"/>
      <c r="N43"/>
    </row>
    <row r="44" spans="1:18" x14ac:dyDescent="0.3">
      <c r="A44" s="59"/>
      <c r="B44" s="59"/>
      <c r="C44" s="59"/>
      <c r="D44" s="70"/>
      <c r="E44" s="59"/>
      <c r="G44"/>
      <c r="H44"/>
      <c r="I44"/>
      <c r="J44"/>
      <c r="K44"/>
      <c r="L44"/>
      <c r="M44"/>
      <c r="N44"/>
    </row>
    <row r="45" spans="1:18" x14ac:dyDescent="0.3">
      <c r="A45" s="59"/>
      <c r="B45" s="59"/>
      <c r="C45" s="59"/>
      <c r="D45" s="70"/>
      <c r="E45" s="59"/>
      <c r="G45"/>
      <c r="H45"/>
      <c r="I45"/>
      <c r="J45"/>
      <c r="K45"/>
      <c r="L45"/>
      <c r="M45"/>
      <c r="N45"/>
    </row>
    <row r="46" spans="1:18" x14ac:dyDescent="0.3">
      <c r="G46"/>
      <c r="H46"/>
      <c r="I46"/>
      <c r="J46"/>
      <c r="K46"/>
      <c r="L46"/>
      <c r="M46"/>
      <c r="N46"/>
    </row>
    <row r="47" spans="1:18" x14ac:dyDescent="0.3">
      <c r="G47"/>
      <c r="H47"/>
      <c r="I47"/>
      <c r="J47"/>
      <c r="K47"/>
      <c r="L47"/>
      <c r="M47"/>
      <c r="N47"/>
    </row>
    <row r="48" spans="1:18" x14ac:dyDescent="0.3">
      <c r="G48"/>
      <c r="H48"/>
      <c r="I48"/>
      <c r="J48"/>
      <c r="K48"/>
      <c r="L48"/>
      <c r="M48"/>
      <c r="N48"/>
    </row>
    <row r="49" spans="7:14" x14ac:dyDescent="0.3">
      <c r="G49"/>
      <c r="H49"/>
      <c r="I49"/>
      <c r="J49"/>
      <c r="K49"/>
      <c r="L49"/>
      <c r="M49"/>
      <c r="N49"/>
    </row>
    <row r="50" spans="7:14" x14ac:dyDescent="0.3">
      <c r="G50"/>
      <c r="H50"/>
      <c r="I50"/>
      <c r="J50"/>
      <c r="K50"/>
      <c r="L50"/>
      <c r="M50"/>
      <c r="N50"/>
    </row>
    <row r="51" spans="7:14" x14ac:dyDescent="0.3">
      <c r="G51"/>
      <c r="H51"/>
      <c r="I51"/>
      <c r="J51"/>
      <c r="K51"/>
      <c r="L51"/>
      <c r="M51"/>
      <c r="N51"/>
    </row>
    <row r="52" spans="7:14" x14ac:dyDescent="0.3">
      <c r="G52"/>
      <c r="H52"/>
      <c r="I52"/>
      <c r="J52"/>
      <c r="K52"/>
      <c r="L52"/>
      <c r="M52"/>
      <c r="N52"/>
    </row>
    <row r="53" spans="7:14" x14ac:dyDescent="0.3">
      <c r="G53"/>
      <c r="H53"/>
      <c r="I53"/>
      <c r="J53"/>
      <c r="K53"/>
      <c r="L53"/>
      <c r="M53"/>
      <c r="N53"/>
    </row>
    <row r="54" spans="7:14" x14ac:dyDescent="0.3">
      <c r="G54"/>
      <c r="H54"/>
      <c r="I54"/>
      <c r="J54"/>
      <c r="K54"/>
      <c r="L54"/>
      <c r="M54"/>
      <c r="N54"/>
    </row>
    <row r="55" spans="7:14" x14ac:dyDescent="0.3">
      <c r="G55"/>
      <c r="H55"/>
      <c r="I55"/>
      <c r="J55"/>
      <c r="K55"/>
      <c r="L55"/>
      <c r="M55"/>
      <c r="N55"/>
    </row>
    <row r="56" spans="7:14" x14ac:dyDescent="0.3">
      <c r="G56"/>
      <c r="H56"/>
      <c r="I56"/>
      <c r="J56"/>
      <c r="K56"/>
      <c r="L56"/>
      <c r="M56"/>
      <c r="N56"/>
    </row>
    <row r="57" spans="7:14" x14ac:dyDescent="0.3">
      <c r="G57"/>
      <c r="H57"/>
      <c r="I57"/>
      <c r="J57"/>
      <c r="K57"/>
      <c r="L57"/>
      <c r="M57"/>
      <c r="N57"/>
    </row>
    <row r="58" spans="7:14" x14ac:dyDescent="0.3">
      <c r="G58"/>
      <c r="H58"/>
      <c r="I58"/>
      <c r="J58"/>
      <c r="K58"/>
      <c r="L58"/>
      <c r="M58"/>
      <c r="N58"/>
    </row>
    <row r="59" spans="7:14" x14ac:dyDescent="0.3">
      <c r="G59"/>
      <c r="H59"/>
      <c r="I59"/>
      <c r="J59"/>
      <c r="K59"/>
      <c r="L59"/>
      <c r="M59"/>
      <c r="N59"/>
    </row>
    <row r="60" spans="7:14" x14ac:dyDescent="0.3">
      <c r="G60"/>
      <c r="H60"/>
      <c r="I60"/>
      <c r="J60"/>
      <c r="K60"/>
      <c r="L60"/>
      <c r="M60"/>
      <c r="N60"/>
    </row>
    <row r="61" spans="7:14" x14ac:dyDescent="0.3">
      <c r="G61"/>
      <c r="H61"/>
      <c r="I61"/>
      <c r="J61"/>
      <c r="K61"/>
      <c r="L61"/>
      <c r="M61"/>
      <c r="N61"/>
    </row>
    <row r="62" spans="7:14" x14ac:dyDescent="0.3">
      <c r="G62"/>
      <c r="H62"/>
      <c r="I62"/>
      <c r="J62"/>
      <c r="K62"/>
      <c r="L62"/>
      <c r="M62"/>
      <c r="N62"/>
    </row>
    <row r="63" spans="7:14" x14ac:dyDescent="0.3">
      <c r="G63"/>
      <c r="H63"/>
      <c r="I63"/>
      <c r="J63"/>
      <c r="K63"/>
      <c r="L63"/>
      <c r="M63"/>
      <c r="N63"/>
    </row>
    <row r="64" spans="7:14" x14ac:dyDescent="0.3">
      <c r="G64"/>
      <c r="H64"/>
      <c r="I64"/>
      <c r="J64"/>
      <c r="K64"/>
      <c r="L64"/>
      <c r="M64"/>
      <c r="N64"/>
    </row>
    <row r="65" spans="7:14" x14ac:dyDescent="0.3">
      <c r="G65"/>
      <c r="H65"/>
      <c r="I65"/>
      <c r="J65"/>
      <c r="K65"/>
      <c r="L65"/>
      <c r="M65"/>
      <c r="N65"/>
    </row>
    <row r="66" spans="7:14" x14ac:dyDescent="0.3">
      <c r="G66"/>
      <c r="H66"/>
      <c r="I66"/>
      <c r="J66"/>
      <c r="K66"/>
      <c r="L66"/>
      <c r="M66"/>
      <c r="N66"/>
    </row>
    <row r="67" spans="7:14" x14ac:dyDescent="0.3">
      <c r="G67"/>
      <c r="H67"/>
      <c r="I67"/>
      <c r="J67"/>
      <c r="K67"/>
      <c r="L67"/>
      <c r="M67"/>
      <c r="N67"/>
    </row>
    <row r="68" spans="7:14" x14ac:dyDescent="0.3">
      <c r="G68"/>
      <c r="H68"/>
      <c r="I68"/>
      <c r="J68"/>
      <c r="K68"/>
      <c r="L68"/>
      <c r="M68"/>
      <c r="N68"/>
    </row>
    <row r="69" spans="7:14" x14ac:dyDescent="0.3">
      <c r="G69"/>
      <c r="H69"/>
      <c r="I69"/>
      <c r="J69"/>
      <c r="K69"/>
      <c r="L69"/>
      <c r="M69"/>
      <c r="N69"/>
    </row>
    <row r="70" spans="7:14" x14ac:dyDescent="0.3">
      <c r="G70"/>
      <c r="H70"/>
      <c r="I70"/>
      <c r="J70"/>
      <c r="K70"/>
      <c r="L70"/>
      <c r="M70"/>
      <c r="N70"/>
    </row>
    <row r="71" spans="7:14" x14ac:dyDescent="0.3">
      <c r="G71"/>
      <c r="H71"/>
      <c r="I71"/>
      <c r="J71"/>
      <c r="K71"/>
      <c r="L71"/>
      <c r="M71"/>
      <c r="N71"/>
    </row>
    <row r="72" spans="7:14" x14ac:dyDescent="0.3">
      <c r="G72"/>
      <c r="H72"/>
      <c r="I72"/>
      <c r="J72"/>
      <c r="K72"/>
      <c r="L72"/>
      <c r="M72"/>
      <c r="N72"/>
    </row>
    <row r="73" spans="7:14" x14ac:dyDescent="0.3">
      <c r="G73"/>
      <c r="H73"/>
      <c r="I73"/>
      <c r="J73"/>
      <c r="K73"/>
      <c r="L73"/>
      <c r="M73"/>
      <c r="N73"/>
    </row>
    <row r="74" spans="7:14" x14ac:dyDescent="0.3">
      <c r="G74"/>
      <c r="H74"/>
      <c r="I74"/>
      <c r="J74"/>
      <c r="K74"/>
      <c r="L74"/>
      <c r="M74"/>
      <c r="N74"/>
    </row>
    <row r="75" spans="7:14" x14ac:dyDescent="0.3">
      <c r="G75"/>
      <c r="H75"/>
      <c r="I75"/>
      <c r="J75"/>
      <c r="K75"/>
      <c r="L75"/>
      <c r="M75"/>
      <c r="N75"/>
    </row>
    <row r="76" spans="7:14" x14ac:dyDescent="0.3">
      <c r="G76"/>
      <c r="H76"/>
      <c r="I76"/>
      <c r="J76"/>
      <c r="K76"/>
      <c r="L76"/>
      <c r="M76"/>
      <c r="N76"/>
    </row>
    <row r="77" spans="7:14" x14ac:dyDescent="0.3">
      <c r="G77"/>
      <c r="H77"/>
      <c r="I77"/>
      <c r="J77"/>
      <c r="K77"/>
      <c r="L77"/>
      <c r="M77"/>
      <c r="N77"/>
    </row>
    <row r="78" spans="7:14" x14ac:dyDescent="0.3">
      <c r="G78"/>
      <c r="H78"/>
      <c r="I78"/>
      <c r="J78"/>
      <c r="K78"/>
      <c r="L78"/>
      <c r="M78"/>
      <c r="N78"/>
    </row>
    <row r="79" spans="7:14" x14ac:dyDescent="0.3">
      <c r="G79"/>
      <c r="H79"/>
      <c r="I79"/>
      <c r="J79"/>
      <c r="K79"/>
      <c r="L79"/>
      <c r="M79"/>
      <c r="N79"/>
    </row>
    <row r="80" spans="7:14" x14ac:dyDescent="0.3">
      <c r="G80"/>
      <c r="H80"/>
      <c r="I80"/>
      <c r="J80"/>
      <c r="K80"/>
      <c r="L80"/>
      <c r="M80"/>
      <c r="N80"/>
    </row>
    <row r="81" spans="7:14" x14ac:dyDescent="0.3">
      <c r="G81"/>
      <c r="H81"/>
      <c r="I81"/>
      <c r="J81"/>
      <c r="K81"/>
      <c r="L81"/>
      <c r="M81"/>
      <c r="N81"/>
    </row>
    <row r="82" spans="7:14" x14ac:dyDescent="0.3">
      <c r="G82"/>
      <c r="H82"/>
      <c r="I82"/>
      <c r="J82"/>
      <c r="K82"/>
      <c r="L82"/>
      <c r="M82"/>
      <c r="N82"/>
    </row>
    <row r="83" spans="7:14" x14ac:dyDescent="0.3">
      <c r="G83"/>
      <c r="H83"/>
      <c r="I83"/>
      <c r="J83"/>
      <c r="K83"/>
      <c r="L83"/>
      <c r="M83"/>
      <c r="N83"/>
    </row>
    <row r="84" spans="7:14" x14ac:dyDescent="0.3">
      <c r="G84"/>
      <c r="H84"/>
      <c r="I84"/>
      <c r="J84"/>
      <c r="K84"/>
      <c r="L84"/>
      <c r="M84"/>
      <c r="N84"/>
    </row>
    <row r="85" spans="7:14" x14ac:dyDescent="0.3">
      <c r="G85"/>
      <c r="H85"/>
      <c r="I85"/>
      <c r="J85"/>
      <c r="K85"/>
      <c r="L85"/>
      <c r="M85"/>
      <c r="N85"/>
    </row>
    <row r="86" spans="7:14" x14ac:dyDescent="0.3">
      <c r="G86"/>
      <c r="H86"/>
      <c r="I86"/>
      <c r="J86"/>
      <c r="K86"/>
      <c r="L86"/>
      <c r="M86"/>
      <c r="N86"/>
    </row>
    <row r="87" spans="7:14" x14ac:dyDescent="0.3">
      <c r="G87"/>
      <c r="H87"/>
      <c r="I87"/>
      <c r="J87"/>
      <c r="K87"/>
      <c r="L87"/>
      <c r="M87"/>
      <c r="N87"/>
    </row>
    <row r="88" spans="7:14" x14ac:dyDescent="0.3">
      <c r="G88"/>
      <c r="H88"/>
      <c r="I88"/>
      <c r="J88"/>
      <c r="K88"/>
      <c r="L88"/>
      <c r="M88"/>
      <c r="N88"/>
    </row>
    <row r="89" spans="7:14" x14ac:dyDescent="0.3">
      <c r="G89"/>
      <c r="H89"/>
      <c r="I89"/>
      <c r="J89"/>
      <c r="K89"/>
      <c r="L89"/>
      <c r="M89"/>
      <c r="N89"/>
    </row>
    <row r="90" spans="7:14" x14ac:dyDescent="0.3">
      <c r="G90"/>
      <c r="H90"/>
      <c r="I90"/>
      <c r="J90"/>
      <c r="K90"/>
      <c r="L90"/>
      <c r="M90"/>
      <c r="N90"/>
    </row>
    <row r="91" spans="7:14" x14ac:dyDescent="0.3">
      <c r="G91"/>
      <c r="H91"/>
      <c r="I91"/>
      <c r="J91"/>
      <c r="K91"/>
      <c r="L91"/>
      <c r="M91"/>
      <c r="N91"/>
    </row>
    <row r="92" spans="7:14" x14ac:dyDescent="0.3">
      <c r="G92"/>
      <c r="H92"/>
      <c r="I92"/>
      <c r="J92"/>
      <c r="K92"/>
      <c r="L92"/>
      <c r="M92"/>
      <c r="N92"/>
    </row>
    <row r="93" spans="7:14" x14ac:dyDescent="0.3">
      <c r="G93"/>
      <c r="H93"/>
      <c r="I93"/>
      <c r="J93"/>
      <c r="K93"/>
      <c r="L93"/>
      <c r="M93"/>
      <c r="N93"/>
    </row>
    <row r="94" spans="7:14" x14ac:dyDescent="0.3">
      <c r="G94"/>
      <c r="H94"/>
      <c r="I94"/>
      <c r="J94"/>
      <c r="K94"/>
      <c r="L94"/>
      <c r="M94"/>
      <c r="N94"/>
    </row>
    <row r="95" spans="7:14" x14ac:dyDescent="0.3">
      <c r="G95"/>
      <c r="H95"/>
      <c r="I95"/>
      <c r="J95"/>
      <c r="K95"/>
      <c r="L95"/>
      <c r="M95"/>
      <c r="N95"/>
    </row>
    <row r="96" spans="7:14" x14ac:dyDescent="0.3">
      <c r="G96"/>
      <c r="H96"/>
      <c r="I96"/>
      <c r="J96"/>
      <c r="K96"/>
      <c r="L96"/>
      <c r="M96"/>
      <c r="N96"/>
    </row>
    <row r="97" spans="7:14" x14ac:dyDescent="0.3">
      <c r="G97"/>
      <c r="H97"/>
      <c r="I97"/>
      <c r="J97"/>
      <c r="K97"/>
      <c r="L97"/>
      <c r="M97"/>
      <c r="N97"/>
    </row>
    <row r="98" spans="7:14" x14ac:dyDescent="0.3">
      <c r="G98"/>
      <c r="H98"/>
      <c r="I98"/>
      <c r="J98"/>
      <c r="K98"/>
      <c r="L98"/>
      <c r="M98"/>
      <c r="N98"/>
    </row>
    <row r="99" spans="7:14" x14ac:dyDescent="0.3">
      <c r="G99"/>
      <c r="H99"/>
      <c r="I99"/>
      <c r="J99"/>
      <c r="K99"/>
      <c r="L99"/>
      <c r="M99"/>
      <c r="N99"/>
    </row>
    <row r="100" spans="7:14" x14ac:dyDescent="0.3">
      <c r="G100"/>
      <c r="H100"/>
      <c r="I100"/>
      <c r="J100"/>
      <c r="K100"/>
      <c r="L100"/>
      <c r="M100"/>
      <c r="N100"/>
    </row>
    <row r="101" spans="7:14" x14ac:dyDescent="0.3">
      <c r="G101"/>
      <c r="H101"/>
      <c r="I101"/>
      <c r="J101"/>
      <c r="K101"/>
      <c r="L101"/>
      <c r="M101"/>
      <c r="N101"/>
    </row>
    <row r="102" spans="7:14" x14ac:dyDescent="0.3">
      <c r="G102"/>
      <c r="H102"/>
      <c r="I102"/>
      <c r="J102"/>
      <c r="K102"/>
      <c r="L102"/>
      <c r="M102"/>
      <c r="N102"/>
    </row>
    <row r="103" spans="7:14" x14ac:dyDescent="0.3">
      <c r="G103"/>
      <c r="H103"/>
      <c r="I103"/>
      <c r="J103"/>
      <c r="K103"/>
      <c r="L103"/>
      <c r="M103"/>
      <c r="N103"/>
    </row>
    <row r="104" spans="7:14" x14ac:dyDescent="0.3">
      <c r="G104"/>
      <c r="H104"/>
      <c r="I104"/>
      <c r="J104"/>
      <c r="K104"/>
      <c r="L104"/>
      <c r="M104"/>
      <c r="N104"/>
    </row>
    <row r="105" spans="7:14" x14ac:dyDescent="0.3">
      <c r="G105"/>
      <c r="H105"/>
      <c r="I105"/>
      <c r="J105"/>
      <c r="K105"/>
      <c r="L105"/>
      <c r="M105"/>
      <c r="N105"/>
    </row>
    <row r="106" spans="7:14" x14ac:dyDescent="0.3">
      <c r="G106"/>
      <c r="H106"/>
      <c r="I106"/>
      <c r="J106"/>
      <c r="K106"/>
      <c r="L106"/>
      <c r="M106"/>
      <c r="N106"/>
    </row>
    <row r="107" spans="7:14" x14ac:dyDescent="0.3">
      <c r="G107"/>
      <c r="H107"/>
      <c r="I107"/>
      <c r="J107"/>
      <c r="K107"/>
      <c r="L107"/>
      <c r="M107"/>
      <c r="N107"/>
    </row>
    <row r="108" spans="7:14" x14ac:dyDescent="0.3">
      <c r="G108"/>
      <c r="H108"/>
      <c r="I108"/>
      <c r="J108"/>
      <c r="K108"/>
      <c r="L108"/>
      <c r="M108"/>
      <c r="N108"/>
    </row>
    <row r="109" spans="7:14" x14ac:dyDescent="0.3">
      <c r="G109"/>
      <c r="H109"/>
      <c r="I109"/>
      <c r="J109"/>
      <c r="K109"/>
      <c r="L109"/>
      <c r="M109"/>
      <c r="N109"/>
    </row>
    <row r="110" spans="7:14" x14ac:dyDescent="0.3">
      <c r="G110"/>
      <c r="H110"/>
      <c r="I110"/>
      <c r="J110"/>
      <c r="K110"/>
      <c r="L110"/>
      <c r="M110"/>
      <c r="N110"/>
    </row>
    <row r="111" spans="7:14" x14ac:dyDescent="0.3">
      <c r="G111"/>
      <c r="H111"/>
      <c r="I111"/>
      <c r="J111"/>
      <c r="K111"/>
      <c r="L111"/>
      <c r="M111"/>
      <c r="N111"/>
    </row>
    <row r="112" spans="7:14" x14ac:dyDescent="0.3">
      <c r="G112"/>
      <c r="H112"/>
      <c r="I112"/>
      <c r="J112"/>
      <c r="K112"/>
      <c r="L112"/>
      <c r="M112"/>
      <c r="N112"/>
    </row>
    <row r="113" spans="7:14" x14ac:dyDescent="0.3">
      <c r="G113"/>
      <c r="H113"/>
      <c r="I113"/>
      <c r="J113"/>
      <c r="K113"/>
      <c r="L113"/>
      <c r="M113"/>
      <c r="N113"/>
    </row>
    <row r="114" spans="7:14" x14ac:dyDescent="0.3">
      <c r="G114"/>
      <c r="H114"/>
      <c r="I114"/>
      <c r="J114"/>
      <c r="K114"/>
      <c r="L114"/>
      <c r="M114"/>
      <c r="N114"/>
    </row>
    <row r="115" spans="7:14" x14ac:dyDescent="0.3">
      <c r="G115"/>
      <c r="H115"/>
      <c r="I115"/>
      <c r="J115"/>
      <c r="K115"/>
      <c r="L115"/>
      <c r="M115"/>
      <c r="N115"/>
    </row>
    <row r="116" spans="7:14" x14ac:dyDescent="0.3">
      <c r="G116"/>
      <c r="H116"/>
      <c r="I116"/>
      <c r="J116"/>
      <c r="K116"/>
      <c r="L116"/>
      <c r="M116"/>
      <c r="N116"/>
    </row>
    <row r="117" spans="7:14" x14ac:dyDescent="0.3">
      <c r="G117"/>
      <c r="H117"/>
      <c r="I117"/>
      <c r="J117"/>
      <c r="K117"/>
      <c r="L117"/>
      <c r="M117"/>
      <c r="N117"/>
    </row>
    <row r="118" spans="7:14" x14ac:dyDescent="0.3">
      <c r="G118"/>
      <c r="H118"/>
      <c r="I118"/>
      <c r="J118"/>
      <c r="K118"/>
      <c r="L118"/>
      <c r="M118"/>
      <c r="N118"/>
    </row>
    <row r="119" spans="7:14" x14ac:dyDescent="0.3">
      <c r="G119"/>
      <c r="H119"/>
      <c r="I119"/>
      <c r="J119"/>
      <c r="K119"/>
      <c r="L119"/>
      <c r="M119"/>
      <c r="N119"/>
    </row>
    <row r="120" spans="7:14" x14ac:dyDescent="0.3">
      <c r="G120"/>
      <c r="H120"/>
      <c r="I120"/>
      <c r="J120"/>
      <c r="K120"/>
      <c r="L120"/>
      <c r="M120"/>
      <c r="N120"/>
    </row>
    <row r="121" spans="7:14" x14ac:dyDescent="0.3">
      <c r="G121"/>
      <c r="H121"/>
      <c r="I121"/>
      <c r="J121"/>
      <c r="K121"/>
      <c r="L121"/>
      <c r="M121"/>
      <c r="N121"/>
    </row>
    <row r="122" spans="7:14" x14ac:dyDescent="0.3">
      <c r="G122"/>
      <c r="H122"/>
      <c r="I122"/>
      <c r="J122"/>
      <c r="K122"/>
      <c r="L122"/>
      <c r="M122"/>
      <c r="N122"/>
    </row>
    <row r="123" spans="7:14" x14ac:dyDescent="0.3">
      <c r="G123"/>
      <c r="H123"/>
      <c r="I123"/>
      <c r="J123"/>
      <c r="K123"/>
      <c r="L123"/>
      <c r="M123"/>
      <c r="N123"/>
    </row>
    <row r="124" spans="7:14" x14ac:dyDescent="0.3">
      <c r="G124"/>
      <c r="H124"/>
      <c r="I124"/>
      <c r="J124"/>
      <c r="K124"/>
      <c r="L124"/>
      <c r="M124"/>
      <c r="N124"/>
    </row>
    <row r="125" spans="7:14" x14ac:dyDescent="0.3">
      <c r="G125"/>
      <c r="H125"/>
      <c r="I125"/>
      <c r="J125"/>
      <c r="K125"/>
      <c r="L125"/>
      <c r="M125"/>
      <c r="N125"/>
    </row>
    <row r="126" spans="7:14" x14ac:dyDescent="0.3">
      <c r="G126"/>
      <c r="H126"/>
      <c r="I126"/>
      <c r="J126"/>
      <c r="K126"/>
      <c r="L126"/>
      <c r="M126"/>
      <c r="N126"/>
    </row>
    <row r="127" spans="7:14" x14ac:dyDescent="0.3">
      <c r="G127"/>
      <c r="H127"/>
      <c r="I127"/>
      <c r="J127"/>
      <c r="K127"/>
      <c r="L127"/>
      <c r="M127"/>
      <c r="N127"/>
    </row>
    <row r="128" spans="7:14" x14ac:dyDescent="0.3">
      <c r="G128"/>
      <c r="H128"/>
      <c r="I128"/>
      <c r="J128"/>
      <c r="K128"/>
      <c r="L128"/>
      <c r="M128"/>
      <c r="N128"/>
    </row>
    <row r="129" spans="7:14" x14ac:dyDescent="0.3">
      <c r="G129"/>
      <c r="H129"/>
      <c r="I129"/>
      <c r="J129"/>
      <c r="K129"/>
      <c r="L129"/>
      <c r="M129"/>
      <c r="N129"/>
    </row>
    <row r="130" spans="7:14" x14ac:dyDescent="0.3">
      <c r="G130"/>
      <c r="H130"/>
      <c r="I130"/>
      <c r="J130"/>
      <c r="K130"/>
      <c r="L130"/>
      <c r="M130"/>
      <c r="N130"/>
    </row>
    <row r="131" spans="7:14" x14ac:dyDescent="0.3">
      <c r="G131"/>
      <c r="H131"/>
      <c r="I131"/>
      <c r="J131"/>
      <c r="K131"/>
      <c r="L131"/>
      <c r="M131"/>
      <c r="N131"/>
    </row>
    <row r="132" spans="7:14" x14ac:dyDescent="0.3">
      <c r="G132"/>
      <c r="H132"/>
      <c r="I132"/>
      <c r="J132"/>
      <c r="K132"/>
      <c r="L132"/>
      <c r="M132"/>
      <c r="N132"/>
    </row>
    <row r="133" spans="7:14" x14ac:dyDescent="0.3">
      <c r="G133"/>
      <c r="H133"/>
      <c r="I133"/>
      <c r="J133"/>
      <c r="K133"/>
      <c r="L133"/>
      <c r="M133"/>
      <c r="N133"/>
    </row>
    <row r="134" spans="7:14" x14ac:dyDescent="0.3">
      <c r="G134"/>
      <c r="H134"/>
      <c r="I134"/>
      <c r="J134"/>
      <c r="K134"/>
      <c r="L134"/>
      <c r="M134"/>
      <c r="N134"/>
    </row>
    <row r="135" spans="7:14" x14ac:dyDescent="0.3">
      <c r="G135"/>
      <c r="H135"/>
      <c r="I135"/>
      <c r="J135"/>
      <c r="K135"/>
      <c r="L135"/>
      <c r="M135"/>
      <c r="N135"/>
    </row>
    <row r="136" spans="7:14" x14ac:dyDescent="0.3">
      <c r="G136"/>
      <c r="H136"/>
      <c r="I136"/>
      <c r="J136"/>
      <c r="K136"/>
      <c r="L136"/>
      <c r="M136"/>
      <c r="N136"/>
    </row>
    <row r="137" spans="7:14" x14ac:dyDescent="0.3">
      <c r="G137"/>
      <c r="H137"/>
      <c r="I137"/>
      <c r="J137"/>
      <c r="K137"/>
      <c r="L137"/>
      <c r="M137"/>
      <c r="N137"/>
    </row>
    <row r="138" spans="7:14" x14ac:dyDescent="0.3">
      <c r="G138"/>
      <c r="H138"/>
      <c r="I138"/>
      <c r="J138"/>
      <c r="K138"/>
      <c r="L138"/>
      <c r="M138"/>
      <c r="N138"/>
    </row>
    <row r="139" spans="7:14" x14ac:dyDescent="0.3">
      <c r="G139"/>
      <c r="H139"/>
      <c r="I139"/>
      <c r="J139"/>
      <c r="K139"/>
      <c r="L139"/>
      <c r="M139"/>
      <c r="N139"/>
    </row>
    <row r="140" spans="7:14" x14ac:dyDescent="0.3">
      <c r="G140"/>
      <c r="H140"/>
      <c r="I140"/>
      <c r="J140"/>
      <c r="K140"/>
      <c r="L140"/>
      <c r="M140"/>
      <c r="N140"/>
    </row>
    <row r="141" spans="7:14" x14ac:dyDescent="0.3">
      <c r="G141"/>
      <c r="H141"/>
      <c r="I141"/>
      <c r="J141"/>
      <c r="K141"/>
      <c r="L141"/>
      <c r="M141"/>
      <c r="N141"/>
    </row>
    <row r="142" spans="7:14" x14ac:dyDescent="0.3">
      <c r="G142"/>
      <c r="H142"/>
      <c r="I142"/>
      <c r="J142"/>
      <c r="K142"/>
      <c r="L142"/>
      <c r="M142"/>
      <c r="N142"/>
    </row>
    <row r="143" spans="7:14" x14ac:dyDescent="0.3">
      <c r="G143"/>
      <c r="H143"/>
      <c r="I143"/>
      <c r="J143"/>
      <c r="K143"/>
      <c r="L143"/>
      <c r="M143"/>
      <c r="N143"/>
    </row>
    <row r="144" spans="7:14" x14ac:dyDescent="0.3">
      <c r="G144"/>
      <c r="H144"/>
      <c r="I144"/>
      <c r="J144"/>
      <c r="K144"/>
      <c r="L144"/>
      <c r="M144"/>
      <c r="N144"/>
    </row>
    <row r="145" spans="7:14" x14ac:dyDescent="0.3">
      <c r="G145"/>
      <c r="H145"/>
      <c r="I145"/>
      <c r="J145"/>
      <c r="K145"/>
      <c r="L145"/>
      <c r="M145"/>
      <c r="N145"/>
    </row>
    <row r="146" spans="7:14" x14ac:dyDescent="0.3">
      <c r="G146"/>
      <c r="H146"/>
      <c r="I146"/>
      <c r="J146"/>
      <c r="K146"/>
      <c r="L146"/>
      <c r="M146"/>
      <c r="N146"/>
    </row>
    <row r="147" spans="7:14" x14ac:dyDescent="0.3">
      <c r="G147"/>
      <c r="H147"/>
      <c r="I147"/>
      <c r="J147"/>
      <c r="K147"/>
      <c r="L147"/>
      <c r="M147"/>
      <c r="N147"/>
    </row>
    <row r="148" spans="7:14" x14ac:dyDescent="0.3">
      <c r="G148"/>
      <c r="H148"/>
      <c r="I148"/>
      <c r="J148"/>
      <c r="K148"/>
      <c r="L148"/>
      <c r="M148"/>
      <c r="N148"/>
    </row>
    <row r="149" spans="7:14" x14ac:dyDescent="0.3">
      <c r="G149"/>
      <c r="H149"/>
      <c r="I149"/>
      <c r="J149"/>
      <c r="K149"/>
      <c r="L149"/>
      <c r="M149"/>
      <c r="N149"/>
    </row>
    <row r="150" spans="7:14" x14ac:dyDescent="0.3">
      <c r="G150"/>
      <c r="H150"/>
      <c r="I150"/>
      <c r="J150"/>
      <c r="K150"/>
      <c r="L150"/>
      <c r="M150"/>
      <c r="N150"/>
    </row>
    <row r="151" spans="7:14" x14ac:dyDescent="0.3">
      <c r="G151"/>
      <c r="H151"/>
      <c r="I151"/>
      <c r="J151"/>
      <c r="K151"/>
      <c r="L151"/>
      <c r="M151"/>
      <c r="N151"/>
    </row>
    <row r="152" spans="7:14" x14ac:dyDescent="0.3">
      <c r="G152"/>
      <c r="H152"/>
      <c r="I152"/>
      <c r="J152"/>
      <c r="K152"/>
      <c r="L152"/>
      <c r="M152"/>
      <c r="N152"/>
    </row>
    <row r="153" spans="7:14" x14ac:dyDescent="0.3">
      <c r="G153"/>
      <c r="H153"/>
      <c r="I153"/>
      <c r="J153"/>
      <c r="K153"/>
      <c r="L153"/>
      <c r="M153"/>
      <c r="N153"/>
    </row>
    <row r="154" spans="7:14" x14ac:dyDescent="0.3">
      <c r="G154"/>
      <c r="H154"/>
      <c r="I154"/>
      <c r="J154"/>
      <c r="K154"/>
      <c r="L154"/>
      <c r="M154"/>
      <c r="N154"/>
    </row>
    <row r="155" spans="7:14" x14ac:dyDescent="0.3">
      <c r="G155"/>
      <c r="H155"/>
      <c r="I155"/>
      <c r="J155"/>
      <c r="K155"/>
      <c r="L155"/>
      <c r="M155"/>
      <c r="N155"/>
    </row>
    <row r="156" spans="7:14" x14ac:dyDescent="0.3">
      <c r="G156"/>
      <c r="H156"/>
      <c r="I156"/>
      <c r="J156"/>
      <c r="K156"/>
      <c r="L156"/>
      <c r="M156"/>
      <c r="N156"/>
    </row>
    <row r="157" spans="7:14" x14ac:dyDescent="0.3">
      <c r="G157"/>
      <c r="H157"/>
      <c r="I157"/>
      <c r="J157"/>
      <c r="K157"/>
      <c r="L157"/>
      <c r="M157"/>
      <c r="N157"/>
    </row>
    <row r="158" spans="7:14" x14ac:dyDescent="0.3">
      <c r="G158"/>
      <c r="H158"/>
      <c r="I158"/>
      <c r="J158"/>
      <c r="K158"/>
      <c r="L158"/>
      <c r="M158"/>
      <c r="N158"/>
    </row>
    <row r="159" spans="7:14" x14ac:dyDescent="0.3">
      <c r="G159"/>
      <c r="H159"/>
      <c r="I159"/>
      <c r="J159"/>
      <c r="K159"/>
      <c r="L159"/>
      <c r="M159"/>
      <c r="N159"/>
    </row>
    <row r="160" spans="7:14" x14ac:dyDescent="0.3">
      <c r="G160"/>
      <c r="H160"/>
      <c r="I160"/>
      <c r="J160"/>
      <c r="K160"/>
      <c r="L160"/>
      <c r="M160"/>
      <c r="N160"/>
    </row>
    <row r="161" spans="7:14" x14ac:dyDescent="0.3">
      <c r="G161"/>
      <c r="H161"/>
      <c r="I161"/>
      <c r="J161"/>
      <c r="K161"/>
      <c r="L161"/>
      <c r="M161"/>
      <c r="N161"/>
    </row>
    <row r="162" spans="7:14" x14ac:dyDescent="0.3">
      <c r="G162"/>
      <c r="H162"/>
      <c r="I162"/>
      <c r="J162"/>
      <c r="K162"/>
      <c r="L162"/>
      <c r="M162"/>
      <c r="N162"/>
    </row>
    <row r="163" spans="7:14" x14ac:dyDescent="0.3">
      <c r="G163"/>
      <c r="H163"/>
      <c r="I163"/>
      <c r="J163"/>
      <c r="K163"/>
      <c r="L163"/>
      <c r="M163"/>
      <c r="N163"/>
    </row>
    <row r="164" spans="7:14" x14ac:dyDescent="0.3">
      <c r="G164"/>
      <c r="H164"/>
      <c r="I164"/>
      <c r="J164"/>
      <c r="K164"/>
      <c r="L164"/>
      <c r="M164"/>
      <c r="N164"/>
    </row>
    <row r="165" spans="7:14" x14ac:dyDescent="0.3">
      <c r="G165"/>
      <c r="H165"/>
      <c r="I165"/>
      <c r="J165"/>
      <c r="K165"/>
      <c r="L165"/>
      <c r="M165"/>
      <c r="N165"/>
    </row>
    <row r="166" spans="7:14" x14ac:dyDescent="0.3">
      <c r="G166"/>
      <c r="H166"/>
      <c r="I166"/>
      <c r="J166"/>
      <c r="K166"/>
      <c r="L166"/>
      <c r="M166"/>
      <c r="N166"/>
    </row>
    <row r="167" spans="7:14" x14ac:dyDescent="0.3">
      <c r="G167"/>
      <c r="H167"/>
      <c r="I167"/>
      <c r="J167"/>
      <c r="K167"/>
      <c r="L167"/>
      <c r="M167"/>
      <c r="N167"/>
    </row>
    <row r="168" spans="7:14" x14ac:dyDescent="0.3">
      <c r="G168"/>
      <c r="H168"/>
      <c r="I168"/>
      <c r="J168"/>
      <c r="K168"/>
      <c r="L168"/>
      <c r="M168"/>
      <c r="N168"/>
    </row>
    <row r="169" spans="7:14" x14ac:dyDescent="0.3">
      <c r="G169"/>
      <c r="H169"/>
      <c r="I169"/>
      <c r="J169"/>
      <c r="K169"/>
      <c r="L169"/>
      <c r="M169"/>
      <c r="N169"/>
    </row>
    <row r="170" spans="7:14" x14ac:dyDescent="0.3">
      <c r="G170"/>
      <c r="H170"/>
      <c r="I170"/>
      <c r="J170"/>
      <c r="K170"/>
      <c r="L170"/>
      <c r="M170"/>
      <c r="N170"/>
    </row>
    <row r="171" spans="7:14" x14ac:dyDescent="0.3">
      <c r="G171"/>
      <c r="H171"/>
      <c r="I171"/>
      <c r="J171"/>
      <c r="K171"/>
      <c r="L171"/>
      <c r="M171"/>
      <c r="N171"/>
    </row>
    <row r="172" spans="7:14" x14ac:dyDescent="0.3">
      <c r="G172"/>
      <c r="H172"/>
      <c r="I172"/>
      <c r="J172"/>
      <c r="K172"/>
      <c r="L172"/>
      <c r="M172"/>
      <c r="N172"/>
    </row>
    <row r="173" spans="7:14" x14ac:dyDescent="0.3">
      <c r="G173"/>
      <c r="H173"/>
      <c r="I173"/>
      <c r="J173"/>
      <c r="K173"/>
      <c r="L173"/>
      <c r="M173"/>
      <c r="N173"/>
    </row>
    <row r="174" spans="7:14" x14ac:dyDescent="0.3">
      <c r="G174"/>
      <c r="H174"/>
      <c r="I174"/>
      <c r="J174"/>
      <c r="K174"/>
      <c r="L174"/>
      <c r="M174"/>
      <c r="N174"/>
    </row>
    <row r="175" spans="7:14" x14ac:dyDescent="0.3">
      <c r="G175"/>
      <c r="H175"/>
      <c r="I175"/>
      <c r="J175"/>
      <c r="K175"/>
      <c r="L175"/>
      <c r="M175"/>
      <c r="N175"/>
    </row>
    <row r="176" spans="7:14" x14ac:dyDescent="0.3">
      <c r="G176"/>
      <c r="H176"/>
      <c r="I176"/>
      <c r="J176"/>
      <c r="K176"/>
      <c r="L176"/>
      <c r="M176"/>
      <c r="N176"/>
    </row>
    <row r="177" spans="7:14" x14ac:dyDescent="0.3">
      <c r="G177"/>
      <c r="H177"/>
      <c r="I177"/>
      <c r="J177"/>
      <c r="K177"/>
      <c r="L177"/>
      <c r="M177"/>
      <c r="N177"/>
    </row>
    <row r="178" spans="7:14" x14ac:dyDescent="0.3">
      <c r="G178"/>
      <c r="H178"/>
      <c r="I178"/>
      <c r="J178"/>
      <c r="K178"/>
      <c r="L178"/>
      <c r="M178"/>
      <c r="N178"/>
    </row>
    <row r="179" spans="7:14" x14ac:dyDescent="0.3">
      <c r="G179"/>
      <c r="H179"/>
      <c r="I179"/>
      <c r="J179"/>
      <c r="K179"/>
      <c r="L179"/>
      <c r="M179"/>
      <c r="N179"/>
    </row>
    <row r="180" spans="7:14" x14ac:dyDescent="0.3">
      <c r="G180"/>
      <c r="H180"/>
      <c r="I180"/>
      <c r="J180"/>
      <c r="K180"/>
      <c r="L180"/>
      <c r="M180"/>
      <c r="N180"/>
    </row>
    <row r="181" spans="7:14" x14ac:dyDescent="0.3">
      <c r="G181"/>
      <c r="H181"/>
      <c r="I181"/>
      <c r="J181"/>
      <c r="K181"/>
      <c r="L181"/>
      <c r="M181"/>
      <c r="N181"/>
    </row>
    <row r="182" spans="7:14" x14ac:dyDescent="0.3">
      <c r="G182"/>
      <c r="H182"/>
      <c r="I182"/>
      <c r="J182"/>
      <c r="K182"/>
      <c r="L182"/>
      <c r="M182"/>
      <c r="N182"/>
    </row>
    <row r="183" spans="7:14" x14ac:dyDescent="0.3">
      <c r="G183"/>
      <c r="H183"/>
      <c r="I183"/>
      <c r="J183"/>
      <c r="K183"/>
      <c r="L183"/>
      <c r="M183"/>
      <c r="N183"/>
    </row>
    <row r="184" spans="7:14" x14ac:dyDescent="0.3">
      <c r="G184"/>
      <c r="H184"/>
      <c r="I184"/>
      <c r="J184"/>
      <c r="K184"/>
      <c r="L184"/>
      <c r="M184"/>
      <c r="N184"/>
    </row>
    <row r="185" spans="7:14" x14ac:dyDescent="0.3">
      <c r="G185"/>
      <c r="H185"/>
      <c r="I185"/>
      <c r="J185"/>
      <c r="K185"/>
      <c r="L185"/>
      <c r="M185"/>
      <c r="N185"/>
    </row>
    <row r="186" spans="7:14" x14ac:dyDescent="0.3">
      <c r="G186"/>
      <c r="H186"/>
      <c r="I186"/>
      <c r="J186"/>
      <c r="K186"/>
      <c r="L186"/>
      <c r="M186"/>
      <c r="N186"/>
    </row>
    <row r="187" spans="7:14" x14ac:dyDescent="0.3">
      <c r="G187"/>
      <c r="H187"/>
      <c r="I187"/>
      <c r="J187"/>
      <c r="K187"/>
      <c r="L187"/>
      <c r="M187"/>
      <c r="N187"/>
    </row>
    <row r="188" spans="7:14" x14ac:dyDescent="0.3">
      <c r="G188"/>
      <c r="H188"/>
      <c r="I188"/>
      <c r="J188"/>
      <c r="K188"/>
      <c r="L188"/>
      <c r="M188"/>
      <c r="N188"/>
    </row>
    <row r="189" spans="7:14" x14ac:dyDescent="0.3">
      <c r="G189"/>
      <c r="H189"/>
      <c r="I189"/>
      <c r="J189"/>
      <c r="K189"/>
      <c r="L189"/>
      <c r="M189"/>
      <c r="N189"/>
    </row>
    <row r="190" spans="7:14" x14ac:dyDescent="0.3">
      <c r="G190"/>
      <c r="H190"/>
      <c r="I190"/>
      <c r="J190"/>
      <c r="K190"/>
      <c r="L190"/>
      <c r="M190"/>
      <c r="N190"/>
    </row>
    <row r="191" spans="7:14" x14ac:dyDescent="0.3">
      <c r="G191"/>
      <c r="H191"/>
      <c r="I191"/>
      <c r="J191"/>
      <c r="K191"/>
      <c r="L191"/>
      <c r="M191"/>
      <c r="N191"/>
    </row>
    <row r="192" spans="7:14" x14ac:dyDescent="0.3">
      <c r="G192"/>
      <c r="H192"/>
      <c r="I192"/>
      <c r="J192"/>
      <c r="K192"/>
      <c r="L192"/>
      <c r="M192"/>
      <c r="N192"/>
    </row>
    <row r="193" spans="7:14" x14ac:dyDescent="0.3">
      <c r="G193"/>
      <c r="H193"/>
      <c r="I193"/>
      <c r="J193"/>
      <c r="K193"/>
      <c r="L193"/>
      <c r="M193"/>
      <c r="N193"/>
    </row>
    <row r="194" spans="7:14" x14ac:dyDescent="0.3">
      <c r="G194"/>
      <c r="H194"/>
      <c r="I194"/>
      <c r="J194"/>
      <c r="K194"/>
      <c r="L194"/>
      <c r="M194"/>
      <c r="N194"/>
    </row>
    <row r="195" spans="7:14" x14ac:dyDescent="0.3">
      <c r="G195"/>
      <c r="H195"/>
      <c r="I195"/>
      <c r="J195"/>
      <c r="K195"/>
      <c r="L195"/>
      <c r="M195"/>
      <c r="N195"/>
    </row>
    <row r="196" spans="7:14" x14ac:dyDescent="0.3">
      <c r="G196"/>
      <c r="H196"/>
      <c r="I196"/>
      <c r="J196"/>
      <c r="K196"/>
      <c r="L196"/>
      <c r="M196"/>
      <c r="N196"/>
    </row>
    <row r="197" spans="7:14" x14ac:dyDescent="0.3">
      <c r="G197"/>
      <c r="H197"/>
      <c r="I197"/>
      <c r="J197"/>
      <c r="K197"/>
      <c r="L197"/>
      <c r="M197"/>
      <c r="N197"/>
    </row>
    <row r="198" spans="7:14" x14ac:dyDescent="0.3">
      <c r="G198"/>
      <c r="H198"/>
      <c r="I198"/>
      <c r="J198"/>
      <c r="K198"/>
      <c r="L198"/>
      <c r="M198"/>
      <c r="N198"/>
    </row>
    <row r="199" spans="7:14" x14ac:dyDescent="0.3">
      <c r="G199"/>
      <c r="H199"/>
      <c r="I199"/>
      <c r="J199"/>
      <c r="K199"/>
      <c r="L199"/>
      <c r="M199"/>
      <c r="N199"/>
    </row>
    <row r="200" spans="7:14" x14ac:dyDescent="0.3">
      <c r="G200"/>
      <c r="H200"/>
      <c r="I200"/>
      <c r="J200"/>
      <c r="K200"/>
      <c r="L200"/>
      <c r="M200"/>
      <c r="N200"/>
    </row>
    <row r="201" spans="7:14" x14ac:dyDescent="0.3">
      <c r="G201"/>
      <c r="H201"/>
      <c r="I201"/>
      <c r="J201"/>
      <c r="K201"/>
      <c r="L201"/>
      <c r="M201"/>
      <c r="N201"/>
    </row>
    <row r="202" spans="7:14" x14ac:dyDescent="0.3">
      <c r="G202"/>
      <c r="H202"/>
      <c r="I202"/>
      <c r="J202"/>
      <c r="K202"/>
      <c r="L202"/>
      <c r="M202"/>
      <c r="N202"/>
    </row>
    <row r="203" spans="7:14" x14ac:dyDescent="0.3">
      <c r="G203"/>
      <c r="H203"/>
      <c r="I203"/>
      <c r="J203"/>
      <c r="K203"/>
      <c r="L203"/>
      <c r="M203"/>
      <c r="N203"/>
    </row>
    <row r="204" spans="7:14" x14ac:dyDescent="0.3">
      <c r="G204"/>
      <c r="H204"/>
      <c r="I204"/>
      <c r="J204"/>
      <c r="K204"/>
      <c r="L204"/>
      <c r="M204"/>
      <c r="N204"/>
    </row>
    <row r="205" spans="7:14" x14ac:dyDescent="0.3">
      <c r="G205"/>
      <c r="H205"/>
      <c r="I205"/>
      <c r="J205"/>
      <c r="K205"/>
      <c r="L205"/>
      <c r="M205"/>
      <c r="N205"/>
    </row>
    <row r="206" spans="7:14" x14ac:dyDescent="0.3">
      <c r="G206"/>
      <c r="H206"/>
      <c r="I206"/>
      <c r="J206"/>
      <c r="K206"/>
      <c r="L206"/>
      <c r="M206"/>
      <c r="N206"/>
    </row>
    <row r="207" spans="7:14" x14ac:dyDescent="0.3">
      <c r="G207"/>
      <c r="H207"/>
      <c r="I207"/>
      <c r="J207"/>
      <c r="K207"/>
      <c r="L207"/>
      <c r="M207"/>
      <c r="N207"/>
    </row>
    <row r="208" spans="7:14" x14ac:dyDescent="0.3">
      <c r="G208"/>
      <c r="H208"/>
      <c r="I208"/>
      <c r="J208"/>
      <c r="K208"/>
      <c r="L208"/>
      <c r="M208"/>
      <c r="N208"/>
    </row>
    <row r="209" spans="7:14" x14ac:dyDescent="0.3">
      <c r="G209"/>
      <c r="H209"/>
      <c r="I209"/>
      <c r="J209"/>
      <c r="K209"/>
      <c r="L209"/>
      <c r="M209"/>
      <c r="N209"/>
    </row>
    <row r="210" spans="7:14" x14ac:dyDescent="0.3">
      <c r="G210"/>
      <c r="H210"/>
      <c r="I210"/>
      <c r="J210"/>
      <c r="K210"/>
      <c r="L210"/>
      <c r="M210"/>
      <c r="N210"/>
    </row>
    <row r="211" spans="7:14" x14ac:dyDescent="0.3">
      <c r="G211"/>
      <c r="H211"/>
      <c r="I211"/>
      <c r="J211"/>
      <c r="K211"/>
      <c r="L211"/>
      <c r="M211"/>
      <c r="N211"/>
    </row>
    <row r="212" spans="7:14" x14ac:dyDescent="0.3">
      <c r="G212"/>
      <c r="H212"/>
      <c r="I212"/>
      <c r="J212"/>
      <c r="K212"/>
      <c r="L212"/>
      <c r="M212"/>
      <c r="N212"/>
    </row>
    <row r="213" spans="7:14" x14ac:dyDescent="0.3">
      <c r="G213"/>
      <c r="H213"/>
      <c r="I213"/>
      <c r="J213"/>
      <c r="K213"/>
      <c r="L213"/>
      <c r="M213"/>
      <c r="N213"/>
    </row>
    <row r="214" spans="7:14" x14ac:dyDescent="0.3">
      <c r="G214"/>
      <c r="H214"/>
      <c r="I214"/>
      <c r="J214"/>
      <c r="K214"/>
      <c r="L214"/>
      <c r="M214"/>
      <c r="N214"/>
    </row>
    <row r="215" spans="7:14" x14ac:dyDescent="0.3">
      <c r="G215"/>
      <c r="H215"/>
      <c r="I215"/>
      <c r="J215"/>
      <c r="K215"/>
      <c r="L215"/>
      <c r="M215"/>
      <c r="N215"/>
    </row>
    <row r="216" spans="7:14" x14ac:dyDescent="0.3">
      <c r="G216"/>
      <c r="H216"/>
      <c r="I216"/>
      <c r="J216"/>
      <c r="K216"/>
      <c r="L216"/>
      <c r="M216"/>
      <c r="N216"/>
    </row>
    <row r="217" spans="7:14" x14ac:dyDescent="0.3">
      <c r="G217"/>
      <c r="H217"/>
      <c r="I217"/>
      <c r="J217"/>
      <c r="K217"/>
      <c r="L217"/>
      <c r="M217"/>
      <c r="N217"/>
    </row>
    <row r="218" spans="7:14" x14ac:dyDescent="0.3">
      <c r="G218"/>
      <c r="H218"/>
      <c r="I218"/>
      <c r="J218"/>
      <c r="K218"/>
      <c r="L218"/>
      <c r="M218"/>
      <c r="N218"/>
    </row>
    <row r="219" spans="7:14" x14ac:dyDescent="0.3">
      <c r="G219"/>
      <c r="H219"/>
      <c r="I219"/>
      <c r="J219"/>
      <c r="K219"/>
      <c r="L219"/>
      <c r="M219"/>
      <c r="N219"/>
    </row>
    <row r="220" spans="7:14" x14ac:dyDescent="0.3">
      <c r="G220"/>
      <c r="H220"/>
      <c r="I220"/>
      <c r="J220"/>
      <c r="K220"/>
      <c r="L220"/>
      <c r="M220"/>
      <c r="N220"/>
    </row>
    <row r="221" spans="7:14" x14ac:dyDescent="0.3">
      <c r="G221"/>
      <c r="H221"/>
      <c r="I221"/>
      <c r="J221"/>
      <c r="K221"/>
      <c r="L221"/>
      <c r="M221"/>
      <c r="N221"/>
    </row>
    <row r="222" spans="7:14" x14ac:dyDescent="0.3">
      <c r="G222"/>
      <c r="H222"/>
      <c r="I222"/>
      <c r="J222"/>
      <c r="K222"/>
      <c r="L222"/>
      <c r="M222"/>
      <c r="N222"/>
    </row>
    <row r="223" spans="7:14" x14ac:dyDescent="0.3">
      <c r="G223"/>
      <c r="H223"/>
      <c r="I223"/>
      <c r="J223"/>
      <c r="K223"/>
      <c r="L223"/>
      <c r="M223"/>
      <c r="N223"/>
    </row>
    <row r="224" spans="7:14" x14ac:dyDescent="0.3">
      <c r="G224"/>
      <c r="H224"/>
      <c r="I224"/>
      <c r="J224"/>
      <c r="K224"/>
      <c r="L224"/>
      <c r="M224"/>
      <c r="N224"/>
    </row>
    <row r="225" spans="7:14" x14ac:dyDescent="0.3">
      <c r="G225"/>
      <c r="H225"/>
      <c r="I225"/>
      <c r="J225"/>
      <c r="K225"/>
      <c r="L225"/>
      <c r="M225"/>
      <c r="N225"/>
    </row>
    <row r="226" spans="7:14" x14ac:dyDescent="0.3">
      <c r="G226"/>
      <c r="H226"/>
      <c r="I226"/>
      <c r="J226"/>
      <c r="K226"/>
      <c r="L226"/>
      <c r="M226"/>
      <c r="N226"/>
    </row>
    <row r="227" spans="7:14" x14ac:dyDescent="0.3">
      <c r="G227"/>
      <c r="H227"/>
      <c r="I227"/>
      <c r="J227"/>
      <c r="K227"/>
      <c r="L227"/>
      <c r="M227"/>
      <c r="N227"/>
    </row>
    <row r="228" spans="7:14" x14ac:dyDescent="0.3">
      <c r="G228"/>
      <c r="H228"/>
      <c r="I228"/>
      <c r="J228"/>
      <c r="K228"/>
      <c r="L228"/>
      <c r="M228"/>
      <c r="N228"/>
    </row>
    <row r="229" spans="7:14" x14ac:dyDescent="0.3">
      <c r="G229"/>
      <c r="H229"/>
      <c r="I229"/>
      <c r="J229"/>
      <c r="K229"/>
      <c r="L229"/>
      <c r="M229"/>
      <c r="N229"/>
    </row>
    <row r="230" spans="7:14" x14ac:dyDescent="0.3">
      <c r="G230"/>
      <c r="H230"/>
      <c r="I230"/>
      <c r="J230"/>
      <c r="K230"/>
      <c r="L230"/>
      <c r="M230"/>
      <c r="N230"/>
    </row>
    <row r="231" spans="7:14" x14ac:dyDescent="0.3">
      <c r="G231"/>
      <c r="H231"/>
      <c r="I231"/>
      <c r="J231"/>
      <c r="K231"/>
      <c r="L231"/>
      <c r="M231"/>
      <c r="N231"/>
    </row>
    <row r="232" spans="7:14" x14ac:dyDescent="0.3">
      <c r="G232"/>
      <c r="H232"/>
      <c r="I232"/>
      <c r="J232"/>
      <c r="K232"/>
      <c r="L232"/>
      <c r="M232"/>
      <c r="N232"/>
    </row>
    <row r="233" spans="7:14" x14ac:dyDescent="0.3">
      <c r="G233"/>
      <c r="H233"/>
      <c r="I233"/>
      <c r="J233"/>
      <c r="K233"/>
      <c r="L233"/>
      <c r="M233"/>
      <c r="N233"/>
    </row>
    <row r="234" spans="7:14" x14ac:dyDescent="0.3">
      <c r="G234"/>
      <c r="H234"/>
      <c r="I234"/>
      <c r="J234"/>
      <c r="K234"/>
      <c r="L234"/>
      <c r="M234"/>
      <c r="N234"/>
    </row>
    <row r="235" spans="7:14" x14ac:dyDescent="0.3">
      <c r="G235"/>
      <c r="H235"/>
      <c r="I235"/>
      <c r="J235"/>
      <c r="K235"/>
      <c r="L235"/>
      <c r="M235"/>
      <c r="N235"/>
    </row>
    <row r="236" spans="7:14" x14ac:dyDescent="0.3">
      <c r="G236"/>
      <c r="H236"/>
      <c r="I236"/>
      <c r="J236"/>
      <c r="K236"/>
      <c r="L236"/>
      <c r="M236"/>
      <c r="N236"/>
    </row>
    <row r="237" spans="7:14" x14ac:dyDescent="0.3">
      <c r="G237"/>
      <c r="H237"/>
      <c r="I237"/>
      <c r="J237"/>
      <c r="K237"/>
      <c r="L237"/>
      <c r="M237"/>
      <c r="N237"/>
    </row>
    <row r="238" spans="7:14" x14ac:dyDescent="0.3">
      <c r="G238"/>
      <c r="H238"/>
      <c r="I238"/>
      <c r="J238"/>
      <c r="K238"/>
      <c r="L238"/>
      <c r="M238"/>
      <c r="N238"/>
    </row>
    <row r="239" spans="7:14" x14ac:dyDescent="0.3">
      <c r="G239"/>
      <c r="H239"/>
      <c r="I239"/>
      <c r="J239"/>
      <c r="K239"/>
      <c r="L239"/>
      <c r="M239"/>
      <c r="N239"/>
    </row>
    <row r="240" spans="7:14" x14ac:dyDescent="0.3">
      <c r="G240"/>
      <c r="H240"/>
      <c r="I240"/>
      <c r="J240"/>
      <c r="K240"/>
      <c r="L240"/>
      <c r="M240"/>
      <c r="N240"/>
    </row>
    <row r="241" spans="7:14" x14ac:dyDescent="0.3">
      <c r="G241"/>
      <c r="H241"/>
      <c r="I241"/>
      <c r="J241"/>
      <c r="K241"/>
      <c r="L241"/>
      <c r="M241"/>
      <c r="N241"/>
    </row>
    <row r="242" spans="7:14" x14ac:dyDescent="0.3">
      <c r="G242"/>
      <c r="H242"/>
      <c r="I242"/>
      <c r="J242"/>
      <c r="K242"/>
      <c r="L242"/>
      <c r="M242"/>
      <c r="N242"/>
    </row>
    <row r="243" spans="7:14" x14ac:dyDescent="0.3">
      <c r="G243"/>
      <c r="H243"/>
      <c r="I243"/>
      <c r="J243"/>
      <c r="K243"/>
      <c r="L243"/>
      <c r="M243"/>
      <c r="N243"/>
    </row>
    <row r="244" spans="7:14" x14ac:dyDescent="0.3">
      <c r="G244"/>
      <c r="H244"/>
      <c r="I244"/>
      <c r="J244"/>
      <c r="K244"/>
      <c r="L244"/>
      <c r="M244"/>
      <c r="N244"/>
    </row>
    <row r="245" spans="7:14" x14ac:dyDescent="0.3">
      <c r="G245"/>
      <c r="H245"/>
      <c r="I245"/>
      <c r="J245"/>
      <c r="K245"/>
      <c r="L245"/>
      <c r="M245"/>
      <c r="N245"/>
    </row>
    <row r="246" spans="7:14" x14ac:dyDescent="0.3">
      <c r="G246"/>
      <c r="H246"/>
      <c r="I246"/>
      <c r="J246"/>
      <c r="K246"/>
      <c r="L246"/>
      <c r="M246"/>
      <c r="N246"/>
    </row>
    <row r="247" spans="7:14" x14ac:dyDescent="0.3">
      <c r="G247"/>
      <c r="H247"/>
      <c r="I247"/>
      <c r="J247"/>
      <c r="K247"/>
      <c r="L247"/>
      <c r="M247"/>
      <c r="N247"/>
    </row>
    <row r="248" spans="7:14" x14ac:dyDescent="0.3">
      <c r="G248"/>
      <c r="H248"/>
      <c r="I248"/>
      <c r="J248"/>
      <c r="K248"/>
      <c r="L248"/>
      <c r="M248"/>
      <c r="N248"/>
    </row>
    <row r="249" spans="7:14" x14ac:dyDescent="0.3">
      <c r="G249"/>
      <c r="H249"/>
      <c r="I249"/>
      <c r="J249"/>
      <c r="K249"/>
      <c r="L249"/>
      <c r="M249"/>
      <c r="N249"/>
    </row>
    <row r="250" spans="7:14" x14ac:dyDescent="0.3">
      <c r="G250"/>
      <c r="H250"/>
      <c r="I250"/>
      <c r="J250"/>
      <c r="K250"/>
      <c r="L250"/>
      <c r="M250"/>
      <c r="N250"/>
    </row>
    <row r="251" spans="7:14" x14ac:dyDescent="0.3">
      <c r="G251"/>
      <c r="H251"/>
      <c r="I251"/>
      <c r="J251"/>
      <c r="K251"/>
      <c r="L251"/>
      <c r="M251"/>
      <c r="N251"/>
    </row>
    <row r="252" spans="7:14" x14ac:dyDescent="0.3">
      <c r="G252"/>
      <c r="H252"/>
      <c r="I252"/>
      <c r="J252"/>
      <c r="K252"/>
      <c r="L252"/>
      <c r="M252"/>
      <c r="N252"/>
    </row>
    <row r="253" spans="7:14" x14ac:dyDescent="0.3">
      <c r="G253"/>
      <c r="H253"/>
      <c r="I253"/>
      <c r="J253"/>
      <c r="K253"/>
      <c r="L253"/>
      <c r="M253"/>
      <c r="N253"/>
    </row>
    <row r="254" spans="7:14" x14ac:dyDescent="0.3">
      <c r="G254"/>
      <c r="H254"/>
      <c r="I254"/>
      <c r="J254"/>
      <c r="K254"/>
      <c r="L254"/>
      <c r="M254"/>
      <c r="N254"/>
    </row>
    <row r="255" spans="7:14" x14ac:dyDescent="0.3">
      <c r="G255"/>
      <c r="H255"/>
      <c r="I255"/>
      <c r="J255"/>
      <c r="K255"/>
      <c r="L255"/>
      <c r="M255"/>
      <c r="N255"/>
    </row>
    <row r="256" spans="7:14" x14ac:dyDescent="0.3">
      <c r="G256"/>
      <c r="H256"/>
      <c r="I256"/>
      <c r="J256"/>
      <c r="K256"/>
      <c r="L256"/>
      <c r="M256"/>
      <c r="N256"/>
    </row>
    <row r="257" spans="7:14" x14ac:dyDescent="0.3">
      <c r="G257"/>
      <c r="H257"/>
      <c r="I257"/>
      <c r="J257"/>
      <c r="K257"/>
      <c r="L257"/>
      <c r="M257"/>
      <c r="N257"/>
    </row>
    <row r="258" spans="7:14" x14ac:dyDescent="0.3">
      <c r="G258"/>
      <c r="H258"/>
      <c r="I258"/>
      <c r="J258"/>
      <c r="K258"/>
      <c r="L258"/>
      <c r="M258"/>
      <c r="N258"/>
    </row>
    <row r="259" spans="7:14" x14ac:dyDescent="0.3">
      <c r="G259"/>
      <c r="H259"/>
      <c r="I259"/>
      <c r="J259"/>
      <c r="K259"/>
      <c r="L259"/>
      <c r="M259"/>
      <c r="N259"/>
    </row>
    <row r="260" spans="7:14" x14ac:dyDescent="0.3">
      <c r="G260"/>
      <c r="H260"/>
      <c r="I260"/>
      <c r="J260"/>
      <c r="K260"/>
      <c r="L260"/>
      <c r="M260"/>
      <c r="N260"/>
    </row>
    <row r="261" spans="7:14" x14ac:dyDescent="0.3">
      <c r="G261"/>
      <c r="H261"/>
      <c r="I261"/>
      <c r="J261"/>
      <c r="K261"/>
      <c r="L261"/>
      <c r="M261"/>
      <c r="N261"/>
    </row>
    <row r="262" spans="7:14" x14ac:dyDescent="0.3">
      <c r="G262"/>
      <c r="H262"/>
      <c r="I262"/>
      <c r="J262"/>
      <c r="K262"/>
      <c r="L262"/>
      <c r="M262"/>
      <c r="N262"/>
    </row>
    <row r="263" spans="7:14" x14ac:dyDescent="0.3">
      <c r="G263"/>
      <c r="H263"/>
      <c r="I263"/>
      <c r="J263"/>
      <c r="K263"/>
      <c r="L263"/>
      <c r="M263"/>
      <c r="N263"/>
    </row>
    <row r="264" spans="7:14" x14ac:dyDescent="0.3">
      <c r="G264"/>
      <c r="H264"/>
      <c r="I264"/>
      <c r="J264"/>
      <c r="K264"/>
      <c r="L264"/>
      <c r="M264"/>
      <c r="N264"/>
    </row>
    <row r="265" spans="7:14" x14ac:dyDescent="0.3">
      <c r="G265"/>
      <c r="H265"/>
      <c r="I265"/>
      <c r="J265"/>
      <c r="K265"/>
      <c r="L265"/>
      <c r="M265"/>
      <c r="N265"/>
    </row>
    <row r="266" spans="7:14" x14ac:dyDescent="0.3">
      <c r="G266"/>
      <c r="H266"/>
      <c r="I266"/>
      <c r="J266"/>
      <c r="K266"/>
      <c r="L266"/>
      <c r="M266"/>
      <c r="N266"/>
    </row>
    <row r="267" spans="7:14" x14ac:dyDescent="0.3">
      <c r="G267"/>
      <c r="H267"/>
      <c r="I267"/>
      <c r="J267"/>
      <c r="K267"/>
      <c r="L267"/>
      <c r="M267"/>
      <c r="N267"/>
    </row>
    <row r="268" spans="7:14" x14ac:dyDescent="0.3">
      <c r="G268"/>
      <c r="H268"/>
      <c r="I268"/>
      <c r="J268"/>
      <c r="K268"/>
      <c r="L268"/>
      <c r="M268"/>
      <c r="N268"/>
    </row>
    <row r="269" spans="7:14" x14ac:dyDescent="0.3">
      <c r="G269"/>
      <c r="H269"/>
      <c r="I269"/>
      <c r="J269"/>
      <c r="K269"/>
      <c r="L269"/>
      <c r="M269"/>
      <c r="N269"/>
    </row>
    <row r="270" spans="7:14" x14ac:dyDescent="0.3">
      <c r="G270"/>
      <c r="H270"/>
      <c r="I270"/>
      <c r="J270"/>
      <c r="K270"/>
      <c r="L270"/>
      <c r="M270"/>
      <c r="N270"/>
    </row>
    <row r="271" spans="7:14" x14ac:dyDescent="0.3">
      <c r="G271"/>
      <c r="H271"/>
      <c r="I271"/>
      <c r="J271"/>
      <c r="K271"/>
      <c r="L271"/>
      <c r="M271"/>
      <c r="N271"/>
    </row>
    <row r="272" spans="7:14" x14ac:dyDescent="0.3">
      <c r="G272"/>
      <c r="H272"/>
      <c r="I272"/>
      <c r="J272"/>
      <c r="K272"/>
      <c r="L272"/>
      <c r="M272"/>
      <c r="N272"/>
    </row>
    <row r="273" spans="7:14" x14ac:dyDescent="0.3">
      <c r="G273"/>
      <c r="H273"/>
      <c r="I273"/>
      <c r="J273"/>
      <c r="K273"/>
      <c r="L273"/>
      <c r="M273"/>
      <c r="N273"/>
    </row>
    <row r="274" spans="7:14" x14ac:dyDescent="0.3">
      <c r="G274"/>
      <c r="H274"/>
      <c r="I274"/>
      <c r="J274"/>
      <c r="K274"/>
      <c r="L274"/>
      <c r="M274"/>
      <c r="N274"/>
    </row>
    <row r="275" spans="7:14" x14ac:dyDescent="0.3">
      <c r="G275"/>
      <c r="H275"/>
      <c r="I275"/>
      <c r="J275"/>
      <c r="K275"/>
      <c r="L275"/>
      <c r="M275"/>
      <c r="N275"/>
    </row>
    <row r="276" spans="7:14" x14ac:dyDescent="0.3">
      <c r="G276"/>
      <c r="H276"/>
      <c r="I276"/>
      <c r="J276"/>
      <c r="K276"/>
      <c r="L276"/>
      <c r="M276"/>
      <c r="N276"/>
    </row>
    <row r="277" spans="7:14" x14ac:dyDescent="0.3">
      <c r="G277"/>
      <c r="H277"/>
      <c r="I277"/>
      <c r="J277"/>
      <c r="K277"/>
      <c r="L277"/>
      <c r="M277"/>
      <c r="N277"/>
    </row>
    <row r="278" spans="7:14" x14ac:dyDescent="0.3">
      <c r="G278"/>
      <c r="H278"/>
      <c r="I278"/>
      <c r="J278"/>
      <c r="K278"/>
      <c r="L278"/>
      <c r="M278"/>
      <c r="N278"/>
    </row>
    <row r="279" spans="7:14" x14ac:dyDescent="0.3">
      <c r="G279"/>
      <c r="H279"/>
      <c r="I279"/>
      <c r="J279"/>
      <c r="K279"/>
      <c r="L279"/>
      <c r="M279"/>
      <c r="N279"/>
    </row>
    <row r="280" spans="7:14" x14ac:dyDescent="0.3">
      <c r="G280"/>
      <c r="H280"/>
      <c r="I280"/>
      <c r="J280"/>
      <c r="K280"/>
      <c r="L280"/>
      <c r="M280"/>
      <c r="N280"/>
    </row>
    <row r="281" spans="7:14" x14ac:dyDescent="0.3">
      <c r="G281"/>
      <c r="H281"/>
      <c r="I281"/>
      <c r="J281"/>
      <c r="K281"/>
      <c r="L281"/>
      <c r="M281"/>
      <c r="N281"/>
    </row>
    <row r="282" spans="7:14" x14ac:dyDescent="0.3">
      <c r="G282"/>
      <c r="H282"/>
      <c r="I282"/>
      <c r="J282"/>
      <c r="K282"/>
      <c r="L282"/>
      <c r="M282"/>
      <c r="N282"/>
    </row>
    <row r="283" spans="7:14" x14ac:dyDescent="0.3">
      <c r="G283"/>
      <c r="H283"/>
      <c r="I283"/>
      <c r="J283"/>
      <c r="K283"/>
      <c r="L283"/>
      <c r="M283"/>
      <c r="N283"/>
    </row>
    <row r="284" spans="7:14" x14ac:dyDescent="0.3">
      <c r="G284"/>
      <c r="H284"/>
      <c r="I284"/>
      <c r="J284"/>
      <c r="K284"/>
      <c r="L284"/>
      <c r="M284"/>
      <c r="N284"/>
    </row>
    <row r="285" spans="7:14" x14ac:dyDescent="0.3">
      <c r="G285"/>
      <c r="H285"/>
      <c r="I285"/>
      <c r="J285"/>
      <c r="K285"/>
      <c r="L285"/>
      <c r="M285"/>
      <c r="N285"/>
    </row>
    <row r="286" spans="7:14" x14ac:dyDescent="0.3">
      <c r="G286"/>
      <c r="H286"/>
      <c r="I286"/>
      <c r="J286"/>
      <c r="K286"/>
      <c r="L286"/>
      <c r="M286"/>
      <c r="N286"/>
    </row>
    <row r="287" spans="7:14" x14ac:dyDescent="0.3">
      <c r="G287"/>
      <c r="H287"/>
      <c r="I287"/>
      <c r="J287"/>
      <c r="K287"/>
      <c r="L287"/>
      <c r="M287"/>
      <c r="N287"/>
    </row>
    <row r="288" spans="7:14" x14ac:dyDescent="0.3">
      <c r="G288"/>
      <c r="H288"/>
      <c r="I288"/>
      <c r="J288"/>
      <c r="K288"/>
      <c r="L288"/>
      <c r="M288"/>
      <c r="N288"/>
    </row>
    <row r="289" spans="7:14" x14ac:dyDescent="0.3">
      <c r="G289"/>
      <c r="H289"/>
      <c r="I289"/>
      <c r="J289"/>
      <c r="K289"/>
      <c r="L289"/>
      <c r="M289"/>
      <c r="N289"/>
    </row>
    <row r="290" spans="7:14" x14ac:dyDescent="0.3">
      <c r="G290"/>
      <c r="H290"/>
      <c r="I290"/>
      <c r="J290"/>
      <c r="K290"/>
      <c r="L290"/>
      <c r="M290"/>
      <c r="N290"/>
    </row>
    <row r="291" spans="7:14" x14ac:dyDescent="0.3">
      <c r="G291"/>
      <c r="H291"/>
      <c r="I291"/>
      <c r="J291"/>
      <c r="K291"/>
      <c r="L291"/>
      <c r="M291"/>
      <c r="N291"/>
    </row>
    <row r="292" spans="7:14" x14ac:dyDescent="0.3">
      <c r="G292"/>
      <c r="H292"/>
      <c r="I292"/>
      <c r="J292"/>
      <c r="K292"/>
      <c r="L292"/>
      <c r="M292"/>
      <c r="N292"/>
    </row>
    <row r="293" spans="7:14" x14ac:dyDescent="0.3">
      <c r="G293"/>
      <c r="H293"/>
      <c r="I293"/>
      <c r="J293"/>
      <c r="K293"/>
      <c r="L293"/>
      <c r="M293"/>
      <c r="N293"/>
    </row>
    <row r="294" spans="7:14" x14ac:dyDescent="0.3">
      <c r="G294"/>
      <c r="H294"/>
      <c r="I294"/>
      <c r="J294"/>
      <c r="K294"/>
      <c r="L294"/>
      <c r="M294"/>
      <c r="N294"/>
    </row>
    <row r="295" spans="7:14" x14ac:dyDescent="0.3">
      <c r="G295"/>
      <c r="H295"/>
      <c r="I295"/>
      <c r="J295"/>
      <c r="K295"/>
      <c r="L295"/>
      <c r="M295"/>
      <c r="N295"/>
    </row>
    <row r="296" spans="7:14" x14ac:dyDescent="0.3">
      <c r="G296"/>
      <c r="H296"/>
      <c r="I296"/>
      <c r="J296"/>
      <c r="K296"/>
      <c r="L296"/>
      <c r="M296"/>
      <c r="N296"/>
    </row>
    <row r="297" spans="7:14" x14ac:dyDescent="0.3">
      <c r="G297"/>
      <c r="H297"/>
      <c r="I297"/>
      <c r="J297"/>
      <c r="K297"/>
      <c r="L297"/>
      <c r="M297"/>
      <c r="N297"/>
    </row>
    <row r="298" spans="7:14" x14ac:dyDescent="0.3">
      <c r="G298"/>
      <c r="H298"/>
      <c r="I298"/>
      <c r="J298"/>
      <c r="K298"/>
      <c r="L298"/>
      <c r="M298"/>
      <c r="N298"/>
    </row>
    <row r="299" spans="7:14" x14ac:dyDescent="0.3">
      <c r="G299"/>
      <c r="H299"/>
      <c r="I299"/>
      <c r="J299"/>
      <c r="K299"/>
      <c r="L299"/>
      <c r="M299"/>
      <c r="N299"/>
    </row>
    <row r="300" spans="7:14" x14ac:dyDescent="0.3">
      <c r="G300"/>
      <c r="H300"/>
      <c r="I300"/>
      <c r="J300"/>
      <c r="K300"/>
      <c r="L300"/>
      <c r="M300"/>
      <c r="N300"/>
    </row>
    <row r="301" spans="7:14" x14ac:dyDescent="0.3">
      <c r="G301"/>
      <c r="H301"/>
      <c r="I301"/>
      <c r="J301"/>
      <c r="K301"/>
      <c r="L301"/>
      <c r="M301"/>
      <c r="N301"/>
    </row>
    <row r="302" spans="7:14" x14ac:dyDescent="0.3">
      <c r="G302"/>
      <c r="H302"/>
      <c r="I302"/>
      <c r="J302"/>
      <c r="K302"/>
      <c r="L302"/>
      <c r="M302"/>
      <c r="N302"/>
    </row>
    <row r="303" spans="7:14" x14ac:dyDescent="0.3">
      <c r="G303"/>
      <c r="H303"/>
      <c r="I303"/>
      <c r="J303"/>
      <c r="K303"/>
      <c r="L303"/>
      <c r="M303"/>
      <c r="N303"/>
    </row>
    <row r="304" spans="7:14" x14ac:dyDescent="0.3">
      <c r="G304"/>
      <c r="H304"/>
      <c r="I304"/>
      <c r="J304"/>
      <c r="K304"/>
      <c r="L304"/>
      <c r="M304"/>
      <c r="N304"/>
    </row>
    <row r="305" spans="7:14" x14ac:dyDescent="0.3">
      <c r="G305"/>
      <c r="H305"/>
      <c r="I305"/>
      <c r="J305"/>
      <c r="K305"/>
      <c r="L305"/>
      <c r="M305"/>
      <c r="N305"/>
    </row>
    <row r="306" spans="7:14" x14ac:dyDescent="0.3">
      <c r="G306"/>
      <c r="H306"/>
      <c r="I306"/>
      <c r="J306"/>
      <c r="K306"/>
      <c r="L306"/>
      <c r="M306"/>
      <c r="N306"/>
    </row>
    <row r="307" spans="7:14" x14ac:dyDescent="0.3">
      <c r="G307"/>
      <c r="H307"/>
      <c r="I307"/>
      <c r="J307"/>
      <c r="K307"/>
      <c r="L307"/>
      <c r="M307"/>
      <c r="N307"/>
    </row>
    <row r="308" spans="7:14" x14ac:dyDescent="0.3">
      <c r="G308"/>
      <c r="H308"/>
      <c r="I308"/>
      <c r="J308"/>
      <c r="K308"/>
      <c r="L308"/>
      <c r="M308"/>
      <c r="N308"/>
    </row>
    <row r="309" spans="7:14" x14ac:dyDescent="0.3">
      <c r="G309"/>
      <c r="H309"/>
      <c r="I309"/>
      <c r="J309"/>
      <c r="K309"/>
      <c r="L309"/>
      <c r="M309"/>
      <c r="N309"/>
    </row>
    <row r="310" spans="7:14" x14ac:dyDescent="0.3">
      <c r="G310"/>
      <c r="H310"/>
      <c r="I310"/>
      <c r="J310"/>
      <c r="K310"/>
      <c r="L310"/>
      <c r="M310"/>
      <c r="N310"/>
    </row>
    <row r="311" spans="7:14" x14ac:dyDescent="0.3">
      <c r="G311"/>
      <c r="H311"/>
      <c r="I311"/>
      <c r="J311"/>
      <c r="K311"/>
      <c r="L311"/>
      <c r="M311"/>
      <c r="N311"/>
    </row>
    <row r="312" spans="7:14" x14ac:dyDescent="0.3">
      <c r="G312"/>
      <c r="H312"/>
      <c r="I312"/>
      <c r="J312"/>
      <c r="K312"/>
      <c r="L312"/>
      <c r="M312"/>
      <c r="N312"/>
    </row>
    <row r="313" spans="7:14" x14ac:dyDescent="0.3">
      <c r="G313"/>
      <c r="H313"/>
      <c r="I313"/>
      <c r="J313"/>
      <c r="K313"/>
      <c r="L313"/>
      <c r="M313"/>
      <c r="N313"/>
    </row>
    <row r="314" spans="7:14" x14ac:dyDescent="0.3">
      <c r="G314"/>
      <c r="H314"/>
      <c r="I314"/>
      <c r="J314"/>
      <c r="K314"/>
      <c r="L314"/>
      <c r="M314"/>
      <c r="N314"/>
    </row>
    <row r="315" spans="7:14" x14ac:dyDescent="0.3">
      <c r="G315"/>
      <c r="H315"/>
      <c r="I315"/>
      <c r="J315"/>
      <c r="K315"/>
      <c r="L315"/>
      <c r="M315"/>
      <c r="N315"/>
    </row>
    <row r="316" spans="7:14" x14ac:dyDescent="0.3">
      <c r="G316"/>
      <c r="H316"/>
      <c r="I316"/>
      <c r="J316"/>
      <c r="K316"/>
      <c r="L316"/>
      <c r="M316"/>
      <c r="N316"/>
    </row>
    <row r="317" spans="7:14" x14ac:dyDescent="0.3">
      <c r="G317"/>
      <c r="H317"/>
      <c r="I317"/>
      <c r="J317"/>
      <c r="K317"/>
      <c r="L317"/>
      <c r="M317"/>
      <c r="N317"/>
    </row>
    <row r="318" spans="7:14" x14ac:dyDescent="0.3">
      <c r="G318"/>
      <c r="H318"/>
      <c r="I318"/>
      <c r="J318"/>
      <c r="K318"/>
      <c r="L318"/>
      <c r="M318"/>
      <c r="N318"/>
    </row>
    <row r="319" spans="7:14" x14ac:dyDescent="0.3">
      <c r="G319"/>
      <c r="H319"/>
      <c r="I319"/>
      <c r="J319"/>
      <c r="K319"/>
      <c r="L319"/>
      <c r="M319"/>
      <c r="N319"/>
    </row>
    <row r="320" spans="7:14" x14ac:dyDescent="0.3">
      <c r="G320"/>
      <c r="H320"/>
      <c r="I320"/>
      <c r="J320"/>
      <c r="K320"/>
      <c r="L320"/>
      <c r="M320"/>
      <c r="N320"/>
    </row>
    <row r="321" spans="7:14" x14ac:dyDescent="0.3">
      <c r="G321"/>
      <c r="H321"/>
      <c r="I321"/>
      <c r="J321"/>
      <c r="K321"/>
      <c r="L321"/>
      <c r="M321"/>
      <c r="N321"/>
    </row>
    <row r="322" spans="7:14" x14ac:dyDescent="0.3">
      <c r="G322"/>
      <c r="H322"/>
      <c r="I322"/>
      <c r="J322"/>
      <c r="K322"/>
      <c r="L322"/>
      <c r="M322"/>
      <c r="N322"/>
    </row>
    <row r="323" spans="7:14" x14ac:dyDescent="0.3">
      <c r="G323"/>
      <c r="H323"/>
      <c r="I323"/>
      <c r="J323"/>
      <c r="K323"/>
      <c r="L323"/>
      <c r="M323"/>
      <c r="N323"/>
    </row>
    <row r="324" spans="7:14" x14ac:dyDescent="0.3">
      <c r="G324"/>
      <c r="H324"/>
      <c r="I324"/>
      <c r="J324"/>
      <c r="K324"/>
      <c r="L324"/>
      <c r="M324"/>
      <c r="N324"/>
    </row>
    <row r="325" spans="7:14" x14ac:dyDescent="0.3">
      <c r="G325"/>
      <c r="H325"/>
      <c r="I325"/>
      <c r="J325"/>
      <c r="K325"/>
      <c r="L325"/>
      <c r="M325"/>
      <c r="N325"/>
    </row>
    <row r="326" spans="7:14" x14ac:dyDescent="0.3">
      <c r="G326"/>
      <c r="H326"/>
      <c r="I326"/>
      <c r="J326"/>
      <c r="K326"/>
      <c r="L326"/>
      <c r="M326"/>
      <c r="N326"/>
    </row>
    <row r="327" spans="7:14" x14ac:dyDescent="0.3">
      <c r="G327"/>
      <c r="H327"/>
      <c r="I327"/>
      <c r="J327"/>
      <c r="K327"/>
      <c r="L327"/>
      <c r="M327"/>
      <c r="N327"/>
    </row>
    <row r="328" spans="7:14" x14ac:dyDescent="0.3">
      <c r="G328"/>
      <c r="H328"/>
      <c r="I328"/>
      <c r="J328"/>
      <c r="K328"/>
      <c r="L328"/>
      <c r="M328"/>
      <c r="N328"/>
    </row>
    <row r="329" spans="7:14" x14ac:dyDescent="0.3">
      <c r="G329"/>
      <c r="H329"/>
      <c r="I329"/>
      <c r="J329"/>
      <c r="K329"/>
      <c r="L329"/>
      <c r="M329"/>
      <c r="N329"/>
    </row>
    <row r="330" spans="7:14" x14ac:dyDescent="0.3">
      <c r="G330"/>
      <c r="H330"/>
      <c r="I330"/>
      <c r="J330"/>
      <c r="K330"/>
      <c r="L330"/>
      <c r="M330"/>
      <c r="N330"/>
    </row>
    <row r="331" spans="7:14" x14ac:dyDescent="0.3">
      <c r="G331"/>
      <c r="H331"/>
      <c r="I331"/>
      <c r="J331"/>
      <c r="K331"/>
      <c r="L331"/>
      <c r="M331"/>
      <c r="N331"/>
    </row>
    <row r="332" spans="7:14" x14ac:dyDescent="0.3">
      <c r="G332"/>
      <c r="H332"/>
      <c r="I332"/>
      <c r="J332"/>
      <c r="K332"/>
      <c r="L332"/>
      <c r="M332"/>
      <c r="N332"/>
    </row>
    <row r="333" spans="7:14" x14ac:dyDescent="0.3">
      <c r="G333"/>
      <c r="H333"/>
      <c r="I333"/>
      <c r="J333"/>
      <c r="K333"/>
      <c r="L333"/>
      <c r="M333"/>
      <c r="N333"/>
    </row>
    <row r="334" spans="7:14" x14ac:dyDescent="0.3">
      <c r="G334"/>
      <c r="H334"/>
      <c r="I334"/>
      <c r="J334"/>
      <c r="K334"/>
      <c r="L334"/>
      <c r="M334"/>
      <c r="N334"/>
    </row>
    <row r="335" spans="7:14" x14ac:dyDescent="0.3">
      <c r="G335"/>
      <c r="H335"/>
      <c r="I335"/>
      <c r="J335"/>
      <c r="K335"/>
      <c r="L335"/>
      <c r="M335"/>
      <c r="N335"/>
    </row>
    <row r="336" spans="7:14" x14ac:dyDescent="0.3">
      <c r="G336"/>
      <c r="H336"/>
      <c r="I336"/>
      <c r="J336"/>
      <c r="K336"/>
      <c r="L336"/>
      <c r="M336"/>
      <c r="N336"/>
    </row>
    <row r="337" spans="7:14" x14ac:dyDescent="0.3">
      <c r="G337"/>
      <c r="H337"/>
      <c r="I337"/>
      <c r="J337"/>
      <c r="K337"/>
      <c r="L337"/>
      <c r="M337"/>
      <c r="N337"/>
    </row>
    <row r="338" spans="7:14" x14ac:dyDescent="0.3">
      <c r="G338"/>
      <c r="H338"/>
      <c r="I338"/>
      <c r="J338"/>
      <c r="K338"/>
      <c r="L338"/>
      <c r="M338"/>
      <c r="N338"/>
    </row>
    <row r="339" spans="7:14" x14ac:dyDescent="0.3">
      <c r="G339"/>
      <c r="H339"/>
      <c r="I339"/>
      <c r="J339"/>
      <c r="K339"/>
      <c r="L339"/>
      <c r="M339"/>
      <c r="N339"/>
    </row>
    <row r="340" spans="7:14" x14ac:dyDescent="0.3">
      <c r="G340"/>
      <c r="H340"/>
      <c r="I340"/>
      <c r="J340"/>
      <c r="K340"/>
      <c r="L340"/>
      <c r="M340"/>
      <c r="N340"/>
    </row>
    <row r="341" spans="7:14" x14ac:dyDescent="0.3">
      <c r="G341"/>
      <c r="H341"/>
      <c r="I341"/>
      <c r="J341"/>
      <c r="K341"/>
      <c r="L341"/>
      <c r="M341"/>
      <c r="N341"/>
    </row>
    <row r="342" spans="7:14" x14ac:dyDescent="0.3">
      <c r="G342"/>
      <c r="H342"/>
      <c r="I342"/>
      <c r="J342"/>
      <c r="K342"/>
      <c r="L342"/>
      <c r="M342"/>
      <c r="N342"/>
    </row>
    <row r="343" spans="7:14" x14ac:dyDescent="0.3">
      <c r="G343"/>
      <c r="H343"/>
      <c r="I343"/>
      <c r="J343"/>
      <c r="K343"/>
      <c r="L343"/>
      <c r="M343"/>
      <c r="N343"/>
    </row>
    <row r="344" spans="7:14" x14ac:dyDescent="0.3">
      <c r="G344"/>
      <c r="H344"/>
      <c r="I344"/>
      <c r="J344"/>
      <c r="K344"/>
      <c r="L344"/>
      <c r="M344"/>
      <c r="N344"/>
    </row>
    <row r="345" spans="7:14" x14ac:dyDescent="0.3">
      <c r="G345"/>
      <c r="H345"/>
      <c r="I345"/>
      <c r="J345"/>
      <c r="K345"/>
      <c r="L345"/>
      <c r="M345"/>
      <c r="N345"/>
    </row>
    <row r="346" spans="7:14" x14ac:dyDescent="0.3">
      <c r="G346"/>
      <c r="H346"/>
      <c r="I346"/>
      <c r="J346"/>
      <c r="K346"/>
      <c r="L346"/>
      <c r="M346"/>
      <c r="N346"/>
    </row>
    <row r="347" spans="7:14" x14ac:dyDescent="0.3">
      <c r="G347"/>
      <c r="H347"/>
      <c r="I347"/>
      <c r="J347"/>
      <c r="K347"/>
      <c r="L347"/>
      <c r="M347"/>
      <c r="N347"/>
    </row>
    <row r="348" spans="7:14" x14ac:dyDescent="0.3">
      <c r="G348"/>
      <c r="H348"/>
      <c r="I348"/>
      <c r="J348"/>
      <c r="K348"/>
      <c r="L348"/>
      <c r="M348"/>
      <c r="N348"/>
    </row>
    <row r="349" spans="7:14" x14ac:dyDescent="0.3">
      <c r="G349"/>
      <c r="H349"/>
      <c r="I349"/>
      <c r="J349"/>
      <c r="K349"/>
      <c r="L349"/>
      <c r="M349"/>
      <c r="N349"/>
    </row>
    <row r="350" spans="7:14" x14ac:dyDescent="0.3">
      <c r="G350"/>
      <c r="H350"/>
      <c r="I350"/>
      <c r="J350"/>
      <c r="K350"/>
      <c r="L350"/>
      <c r="M350"/>
      <c r="N350"/>
    </row>
    <row r="351" spans="7:14" x14ac:dyDescent="0.3">
      <c r="G351"/>
      <c r="H351"/>
      <c r="I351"/>
      <c r="J351"/>
      <c r="K351"/>
      <c r="L351"/>
      <c r="M351"/>
      <c r="N351"/>
    </row>
    <row r="352" spans="7:14" x14ac:dyDescent="0.3">
      <c r="G352"/>
      <c r="H352"/>
      <c r="I352"/>
      <c r="J352"/>
      <c r="K352"/>
      <c r="L352"/>
      <c r="M352"/>
      <c r="N352"/>
    </row>
    <row r="353" spans="7:14" x14ac:dyDescent="0.3">
      <c r="G353"/>
      <c r="H353"/>
      <c r="I353"/>
      <c r="J353"/>
      <c r="K353"/>
      <c r="L353"/>
      <c r="M353"/>
      <c r="N353"/>
    </row>
    <row r="354" spans="7:14" x14ac:dyDescent="0.3">
      <c r="G354"/>
      <c r="H354"/>
      <c r="I354"/>
      <c r="J354"/>
      <c r="K354"/>
      <c r="L354"/>
      <c r="M354"/>
      <c r="N354"/>
    </row>
    <row r="355" spans="7:14" x14ac:dyDescent="0.3">
      <c r="G355"/>
      <c r="H355"/>
      <c r="I355"/>
      <c r="J355"/>
      <c r="K355"/>
      <c r="L355"/>
      <c r="M355"/>
      <c r="N355"/>
    </row>
    <row r="356" spans="7:14" x14ac:dyDescent="0.3">
      <c r="G356"/>
      <c r="H356"/>
      <c r="I356"/>
      <c r="J356"/>
      <c r="K356"/>
      <c r="L356"/>
      <c r="M356"/>
      <c r="N356"/>
    </row>
    <row r="357" spans="7:14" x14ac:dyDescent="0.3">
      <c r="G357"/>
      <c r="H357"/>
      <c r="I357"/>
      <c r="J357"/>
      <c r="K357"/>
      <c r="L357"/>
      <c r="M357"/>
      <c r="N357"/>
    </row>
    <row r="358" spans="7:14" x14ac:dyDescent="0.3">
      <c r="G358"/>
      <c r="H358"/>
      <c r="I358"/>
      <c r="J358"/>
      <c r="K358"/>
      <c r="L358"/>
      <c r="M358"/>
      <c r="N358"/>
    </row>
    <row r="359" spans="7:14" x14ac:dyDescent="0.3">
      <c r="G359"/>
      <c r="H359"/>
      <c r="I359"/>
      <c r="J359"/>
      <c r="K359"/>
      <c r="L359"/>
      <c r="M359"/>
      <c r="N359"/>
    </row>
    <row r="360" spans="7:14" x14ac:dyDescent="0.3">
      <c r="G360"/>
      <c r="H360"/>
      <c r="I360"/>
      <c r="J360"/>
      <c r="K360"/>
      <c r="L360"/>
      <c r="M360"/>
      <c r="N360"/>
    </row>
    <row r="361" spans="7:14" x14ac:dyDescent="0.3">
      <c r="G361"/>
      <c r="H361"/>
      <c r="I361"/>
      <c r="J361"/>
      <c r="K361"/>
      <c r="L361"/>
      <c r="M361"/>
      <c r="N361"/>
    </row>
    <row r="362" spans="7:14" x14ac:dyDescent="0.3">
      <c r="G362"/>
      <c r="H362"/>
      <c r="I362"/>
      <c r="J362"/>
      <c r="K362"/>
      <c r="L362"/>
      <c r="M362"/>
      <c r="N362"/>
    </row>
    <row r="363" spans="7:14" x14ac:dyDescent="0.3">
      <c r="G363"/>
      <c r="H363"/>
      <c r="I363"/>
      <c r="J363"/>
      <c r="K363"/>
      <c r="L363"/>
      <c r="M363"/>
      <c r="N363"/>
    </row>
    <row r="364" spans="7:14" x14ac:dyDescent="0.3">
      <c r="G364"/>
      <c r="H364"/>
      <c r="I364"/>
      <c r="J364"/>
      <c r="K364"/>
      <c r="L364"/>
      <c r="M364"/>
      <c r="N364"/>
    </row>
    <row r="365" spans="7:14" x14ac:dyDescent="0.3">
      <c r="G365"/>
      <c r="H365"/>
      <c r="I365"/>
      <c r="J365"/>
      <c r="K365"/>
      <c r="L365"/>
      <c r="M365"/>
      <c r="N365"/>
    </row>
    <row r="366" spans="7:14" x14ac:dyDescent="0.3">
      <c r="G366"/>
      <c r="H366"/>
      <c r="I366"/>
      <c r="J366"/>
      <c r="K366"/>
      <c r="L366"/>
      <c r="M366"/>
      <c r="N366"/>
    </row>
    <row r="367" spans="7:14" x14ac:dyDescent="0.3">
      <c r="G367"/>
      <c r="H367"/>
      <c r="I367"/>
      <c r="J367"/>
      <c r="K367"/>
      <c r="L367"/>
      <c r="M367"/>
      <c r="N367"/>
    </row>
    <row r="368" spans="7:14" x14ac:dyDescent="0.3">
      <c r="G368"/>
      <c r="H368"/>
      <c r="I368"/>
      <c r="J368"/>
      <c r="K368"/>
      <c r="L368"/>
      <c r="M368"/>
      <c r="N368"/>
    </row>
    <row r="369" spans="7:14" x14ac:dyDescent="0.3">
      <c r="G369"/>
      <c r="H369"/>
      <c r="I369"/>
      <c r="J369"/>
      <c r="K369"/>
      <c r="L369"/>
      <c r="M369"/>
      <c r="N369"/>
    </row>
    <row r="370" spans="7:14" x14ac:dyDescent="0.3">
      <c r="G370"/>
      <c r="H370"/>
      <c r="I370"/>
      <c r="J370"/>
      <c r="K370"/>
      <c r="L370"/>
      <c r="M370"/>
      <c r="N370"/>
    </row>
    <row r="371" spans="7:14" x14ac:dyDescent="0.3">
      <c r="G371"/>
      <c r="H371"/>
      <c r="I371"/>
      <c r="J371"/>
      <c r="K371"/>
      <c r="L371"/>
      <c r="M371"/>
      <c r="N371"/>
    </row>
    <row r="372" spans="7:14" x14ac:dyDescent="0.3">
      <c r="G372"/>
      <c r="H372"/>
      <c r="I372"/>
      <c r="J372"/>
      <c r="K372"/>
      <c r="L372"/>
      <c r="M372"/>
      <c r="N372"/>
    </row>
    <row r="373" spans="7:14" x14ac:dyDescent="0.3">
      <c r="G373"/>
      <c r="H373"/>
      <c r="I373"/>
      <c r="J373"/>
      <c r="K373"/>
      <c r="L373"/>
      <c r="M373"/>
      <c r="N373"/>
    </row>
    <row r="374" spans="7:14" x14ac:dyDescent="0.3">
      <c r="G374"/>
      <c r="H374"/>
      <c r="I374"/>
      <c r="J374"/>
      <c r="K374"/>
      <c r="L374"/>
      <c r="M374"/>
      <c r="N374"/>
    </row>
    <row r="375" spans="7:14" x14ac:dyDescent="0.3">
      <c r="G375"/>
      <c r="H375"/>
      <c r="I375"/>
      <c r="J375"/>
      <c r="K375"/>
      <c r="L375"/>
      <c r="M375"/>
      <c r="N375"/>
    </row>
    <row r="376" spans="7:14" x14ac:dyDescent="0.3">
      <c r="G376"/>
      <c r="H376"/>
      <c r="I376"/>
      <c r="J376"/>
      <c r="K376"/>
      <c r="L376"/>
      <c r="M376"/>
      <c r="N376"/>
    </row>
    <row r="377" spans="7:14" x14ac:dyDescent="0.3">
      <c r="G377"/>
      <c r="H377"/>
      <c r="I377"/>
      <c r="J377"/>
      <c r="K377"/>
      <c r="L377"/>
      <c r="M377"/>
      <c r="N377"/>
    </row>
    <row r="378" spans="7:14" x14ac:dyDescent="0.3">
      <c r="G378"/>
      <c r="H378"/>
      <c r="I378"/>
      <c r="J378"/>
      <c r="K378"/>
      <c r="L378"/>
      <c r="M378"/>
      <c r="N378"/>
    </row>
    <row r="379" spans="7:14" x14ac:dyDescent="0.3">
      <c r="G379"/>
      <c r="H379"/>
      <c r="I379"/>
      <c r="J379"/>
      <c r="K379"/>
      <c r="L379"/>
      <c r="M379"/>
      <c r="N379"/>
    </row>
    <row r="380" spans="7:14" x14ac:dyDescent="0.3">
      <c r="G380"/>
      <c r="H380"/>
      <c r="I380"/>
      <c r="J380"/>
      <c r="K380"/>
      <c r="L380"/>
      <c r="M380"/>
      <c r="N380"/>
    </row>
    <row r="381" spans="7:14" x14ac:dyDescent="0.3">
      <c r="G381"/>
      <c r="H381"/>
      <c r="I381"/>
      <c r="J381"/>
      <c r="K381"/>
      <c r="L381"/>
      <c r="M381"/>
      <c r="N381"/>
    </row>
    <row r="382" spans="7:14" x14ac:dyDescent="0.3">
      <c r="G382"/>
      <c r="H382"/>
      <c r="I382"/>
      <c r="J382"/>
      <c r="K382"/>
      <c r="L382"/>
      <c r="M382"/>
      <c r="N382"/>
    </row>
    <row r="383" spans="7:14" x14ac:dyDescent="0.3">
      <c r="G383"/>
      <c r="H383"/>
      <c r="I383"/>
      <c r="J383"/>
      <c r="K383"/>
      <c r="L383"/>
      <c r="M383"/>
      <c r="N383"/>
    </row>
    <row r="384" spans="7:14" x14ac:dyDescent="0.3">
      <c r="G384"/>
      <c r="H384"/>
      <c r="I384"/>
      <c r="J384"/>
      <c r="K384"/>
      <c r="L384"/>
      <c r="M384"/>
      <c r="N384"/>
    </row>
    <row r="385" spans="7:14" x14ac:dyDescent="0.3">
      <c r="G385"/>
      <c r="H385"/>
      <c r="I385"/>
      <c r="J385"/>
      <c r="K385"/>
      <c r="L385"/>
      <c r="M385"/>
      <c r="N385"/>
    </row>
    <row r="386" spans="7:14" x14ac:dyDescent="0.3">
      <c r="G386"/>
      <c r="H386"/>
      <c r="I386"/>
      <c r="J386"/>
      <c r="K386"/>
      <c r="L386"/>
      <c r="M386"/>
      <c r="N386"/>
    </row>
    <row r="387" spans="7:14" x14ac:dyDescent="0.3">
      <c r="G387"/>
      <c r="H387"/>
      <c r="I387"/>
      <c r="J387"/>
      <c r="K387"/>
      <c r="L387"/>
      <c r="M387"/>
      <c r="N387"/>
    </row>
    <row r="388" spans="7:14" x14ac:dyDescent="0.3">
      <c r="G388"/>
      <c r="H388"/>
      <c r="I388"/>
      <c r="J388"/>
      <c r="K388"/>
      <c r="L388"/>
      <c r="M388"/>
      <c r="N388"/>
    </row>
    <row r="389" spans="7:14" x14ac:dyDescent="0.3">
      <c r="G389"/>
      <c r="H389"/>
      <c r="I389"/>
      <c r="J389"/>
      <c r="K389"/>
      <c r="L389"/>
      <c r="M389"/>
      <c r="N389"/>
    </row>
    <row r="390" spans="7:14" x14ac:dyDescent="0.3">
      <c r="G390"/>
      <c r="H390"/>
      <c r="I390"/>
      <c r="J390"/>
      <c r="K390"/>
      <c r="L390"/>
      <c r="M390"/>
      <c r="N390"/>
    </row>
    <row r="391" spans="7:14" x14ac:dyDescent="0.3">
      <c r="G391"/>
      <c r="H391"/>
      <c r="I391"/>
      <c r="J391"/>
      <c r="K391"/>
      <c r="L391"/>
      <c r="M391"/>
      <c r="N391"/>
    </row>
    <row r="392" spans="7:14" x14ac:dyDescent="0.3">
      <c r="G392"/>
      <c r="H392"/>
      <c r="I392"/>
      <c r="J392"/>
      <c r="K392"/>
      <c r="L392"/>
      <c r="M392"/>
      <c r="N392"/>
    </row>
    <row r="393" spans="7:14" x14ac:dyDescent="0.3">
      <c r="G393"/>
      <c r="H393"/>
      <c r="I393"/>
      <c r="J393"/>
      <c r="K393"/>
      <c r="L393"/>
      <c r="M393"/>
      <c r="N393"/>
    </row>
    <row r="394" spans="7:14" x14ac:dyDescent="0.3">
      <c r="G394"/>
      <c r="H394"/>
      <c r="I394"/>
      <c r="J394"/>
      <c r="K394"/>
      <c r="L394"/>
      <c r="M394"/>
      <c r="N394"/>
    </row>
    <row r="395" spans="7:14" x14ac:dyDescent="0.3">
      <c r="G395"/>
      <c r="H395"/>
      <c r="I395"/>
      <c r="J395"/>
      <c r="K395"/>
      <c r="L395"/>
      <c r="M395"/>
      <c r="N395"/>
    </row>
    <row r="396" spans="7:14" x14ac:dyDescent="0.3">
      <c r="G396"/>
      <c r="H396"/>
      <c r="I396"/>
      <c r="J396"/>
      <c r="K396"/>
      <c r="L396"/>
      <c r="M396"/>
      <c r="N396"/>
    </row>
    <row r="397" spans="7:14" x14ac:dyDescent="0.3">
      <c r="G397"/>
      <c r="H397"/>
      <c r="I397"/>
      <c r="J397"/>
      <c r="K397"/>
      <c r="L397"/>
      <c r="M397"/>
      <c r="N397"/>
    </row>
    <row r="398" spans="7:14" x14ac:dyDescent="0.3">
      <c r="G398"/>
      <c r="H398"/>
      <c r="I398"/>
      <c r="J398"/>
      <c r="K398"/>
      <c r="L398"/>
      <c r="M398"/>
      <c r="N398"/>
    </row>
    <row r="399" spans="7:14" x14ac:dyDescent="0.3">
      <c r="G399"/>
      <c r="H399"/>
      <c r="I399"/>
      <c r="J399"/>
      <c r="K399"/>
      <c r="L399"/>
      <c r="M399"/>
      <c r="N399"/>
    </row>
    <row r="400" spans="7:14" x14ac:dyDescent="0.3">
      <c r="G400"/>
      <c r="H400"/>
      <c r="I400"/>
      <c r="J400"/>
      <c r="K400"/>
      <c r="L400"/>
      <c r="M400"/>
      <c r="N400"/>
    </row>
    <row r="401" spans="7:14" x14ac:dyDescent="0.3">
      <c r="G401"/>
      <c r="H401"/>
      <c r="I401"/>
      <c r="J401"/>
      <c r="K401"/>
      <c r="L401"/>
      <c r="M401"/>
      <c r="N401"/>
    </row>
    <row r="402" spans="7:14" x14ac:dyDescent="0.3">
      <c r="G402"/>
      <c r="H402"/>
      <c r="I402"/>
      <c r="J402"/>
      <c r="K402"/>
      <c r="L402"/>
      <c r="M402"/>
      <c r="N402"/>
    </row>
    <row r="403" spans="7:14" x14ac:dyDescent="0.3">
      <c r="G403"/>
      <c r="H403"/>
      <c r="I403"/>
      <c r="J403"/>
      <c r="K403"/>
      <c r="L403"/>
      <c r="M403"/>
      <c r="N403"/>
    </row>
    <row r="404" spans="7:14" x14ac:dyDescent="0.3">
      <c r="G404"/>
      <c r="H404"/>
      <c r="I404"/>
      <c r="J404"/>
      <c r="K404"/>
      <c r="L404"/>
      <c r="M404"/>
      <c r="N404"/>
    </row>
    <row r="405" spans="7:14" x14ac:dyDescent="0.3">
      <c r="G405"/>
      <c r="H405"/>
      <c r="I405"/>
      <c r="J405"/>
      <c r="K405"/>
      <c r="L405"/>
      <c r="M405"/>
      <c r="N405"/>
    </row>
    <row r="406" spans="7:14" x14ac:dyDescent="0.3">
      <c r="G406"/>
      <c r="H406"/>
      <c r="I406"/>
      <c r="J406"/>
      <c r="K406"/>
      <c r="L406"/>
      <c r="M406"/>
      <c r="N406"/>
    </row>
    <row r="407" spans="7:14" x14ac:dyDescent="0.3">
      <c r="G407"/>
      <c r="H407"/>
      <c r="I407"/>
      <c r="J407"/>
      <c r="K407"/>
      <c r="L407"/>
      <c r="M407"/>
      <c r="N407"/>
    </row>
    <row r="408" spans="7:14" x14ac:dyDescent="0.3">
      <c r="G408"/>
      <c r="H408"/>
      <c r="I408"/>
      <c r="J408"/>
      <c r="K408"/>
      <c r="L408"/>
      <c r="M408"/>
      <c r="N408"/>
    </row>
    <row r="409" spans="7:14" x14ac:dyDescent="0.3">
      <c r="G409"/>
      <c r="H409"/>
      <c r="I409"/>
      <c r="J409"/>
      <c r="K409"/>
      <c r="L409"/>
      <c r="M409"/>
      <c r="N409"/>
    </row>
    <row r="410" spans="7:14" x14ac:dyDescent="0.3">
      <c r="G410"/>
      <c r="H410"/>
      <c r="I410"/>
      <c r="J410"/>
      <c r="K410"/>
      <c r="L410"/>
      <c r="M410"/>
      <c r="N410"/>
    </row>
    <row r="411" spans="7:14" x14ac:dyDescent="0.3">
      <c r="G411"/>
      <c r="H411"/>
      <c r="I411"/>
      <c r="J411"/>
      <c r="K411"/>
      <c r="L411"/>
      <c r="M411"/>
      <c r="N411"/>
    </row>
    <row r="412" spans="7:14" x14ac:dyDescent="0.3">
      <c r="G412"/>
      <c r="H412"/>
      <c r="I412"/>
      <c r="J412"/>
      <c r="K412"/>
      <c r="L412"/>
      <c r="M412"/>
      <c r="N412"/>
    </row>
    <row r="413" spans="7:14" x14ac:dyDescent="0.3">
      <c r="G413"/>
      <c r="H413"/>
      <c r="I413"/>
      <c r="J413"/>
      <c r="K413"/>
      <c r="L413"/>
      <c r="M413"/>
      <c r="N413"/>
    </row>
    <row r="414" spans="7:14" x14ac:dyDescent="0.3">
      <c r="G414"/>
      <c r="H414"/>
      <c r="I414"/>
      <c r="J414"/>
      <c r="K414"/>
      <c r="L414"/>
      <c r="M414"/>
      <c r="N414"/>
    </row>
    <row r="415" spans="7:14" x14ac:dyDescent="0.3">
      <c r="G415"/>
      <c r="H415"/>
      <c r="I415"/>
      <c r="J415"/>
      <c r="K415"/>
      <c r="L415"/>
      <c r="M415"/>
      <c r="N415"/>
    </row>
    <row r="416" spans="7:14" x14ac:dyDescent="0.3">
      <c r="G416"/>
      <c r="H416"/>
      <c r="I416"/>
      <c r="J416"/>
      <c r="K416"/>
      <c r="L416"/>
      <c r="M416"/>
      <c r="N416"/>
    </row>
    <row r="417" spans="7:14" x14ac:dyDescent="0.3">
      <c r="G417"/>
      <c r="H417"/>
      <c r="I417"/>
      <c r="J417"/>
      <c r="K417"/>
      <c r="L417"/>
      <c r="M417"/>
      <c r="N417"/>
    </row>
    <row r="418" spans="7:14" x14ac:dyDescent="0.3">
      <c r="G418"/>
      <c r="H418"/>
      <c r="I418"/>
      <c r="J418"/>
      <c r="K418"/>
      <c r="L418"/>
      <c r="M418"/>
      <c r="N418"/>
    </row>
    <row r="419" spans="7:14" x14ac:dyDescent="0.3">
      <c r="G419"/>
      <c r="H419"/>
      <c r="I419"/>
      <c r="J419"/>
      <c r="K419"/>
      <c r="L419"/>
      <c r="M419"/>
      <c r="N419"/>
    </row>
    <row r="420" spans="7:14" x14ac:dyDescent="0.3">
      <c r="G420"/>
      <c r="H420"/>
      <c r="I420"/>
      <c r="J420"/>
      <c r="K420"/>
      <c r="L420"/>
      <c r="M420"/>
      <c r="N420"/>
    </row>
    <row r="421" spans="7:14" x14ac:dyDescent="0.3">
      <c r="G421"/>
      <c r="H421"/>
      <c r="I421"/>
      <c r="J421"/>
      <c r="K421"/>
      <c r="L421"/>
      <c r="M421"/>
      <c r="N421"/>
    </row>
    <row r="422" spans="7:14" x14ac:dyDescent="0.3">
      <c r="G422"/>
      <c r="H422"/>
      <c r="I422"/>
      <c r="J422"/>
      <c r="K422"/>
      <c r="L422"/>
      <c r="M422"/>
      <c r="N422"/>
    </row>
    <row r="423" spans="7:14" x14ac:dyDescent="0.3">
      <c r="G423"/>
      <c r="H423"/>
      <c r="I423"/>
      <c r="J423"/>
      <c r="K423"/>
      <c r="L423"/>
      <c r="M423"/>
      <c r="N423"/>
    </row>
    <row r="424" spans="7:14" x14ac:dyDescent="0.3">
      <c r="G424"/>
      <c r="H424"/>
      <c r="I424"/>
      <c r="J424"/>
      <c r="K424"/>
      <c r="L424"/>
      <c r="M424"/>
      <c r="N424"/>
    </row>
    <row r="425" spans="7:14" x14ac:dyDescent="0.3">
      <c r="G425"/>
      <c r="H425"/>
      <c r="I425"/>
      <c r="J425"/>
      <c r="K425"/>
      <c r="L425"/>
      <c r="M425"/>
      <c r="N425"/>
    </row>
    <row r="426" spans="7:14" x14ac:dyDescent="0.3">
      <c r="G426"/>
      <c r="H426"/>
      <c r="I426"/>
      <c r="J426"/>
      <c r="K426"/>
      <c r="L426"/>
      <c r="M426"/>
      <c r="N426"/>
    </row>
    <row r="427" spans="7:14" x14ac:dyDescent="0.3">
      <c r="G427"/>
      <c r="H427"/>
      <c r="I427"/>
      <c r="J427"/>
      <c r="K427"/>
      <c r="L427"/>
      <c r="M427"/>
      <c r="N427"/>
    </row>
    <row r="428" spans="7:14" x14ac:dyDescent="0.3">
      <c r="G428"/>
      <c r="H428"/>
      <c r="I428"/>
      <c r="J428"/>
      <c r="K428"/>
      <c r="L428"/>
      <c r="M428"/>
      <c r="N428"/>
    </row>
    <row r="429" spans="7:14" x14ac:dyDescent="0.3">
      <c r="G429"/>
      <c r="H429"/>
      <c r="I429"/>
      <c r="J429"/>
      <c r="K429"/>
      <c r="L429"/>
      <c r="M429"/>
      <c r="N429"/>
    </row>
    <row r="430" spans="7:14" x14ac:dyDescent="0.3">
      <c r="G430"/>
      <c r="H430"/>
      <c r="I430"/>
      <c r="J430"/>
      <c r="K430"/>
      <c r="L430"/>
      <c r="M430"/>
      <c r="N430"/>
    </row>
    <row r="431" spans="7:14" x14ac:dyDescent="0.3">
      <c r="G431"/>
      <c r="H431"/>
      <c r="I431"/>
      <c r="J431"/>
      <c r="K431"/>
      <c r="L431"/>
      <c r="M431"/>
      <c r="N431"/>
    </row>
    <row r="432" spans="7:14" x14ac:dyDescent="0.3">
      <c r="G432"/>
      <c r="H432"/>
      <c r="I432"/>
      <c r="J432"/>
      <c r="K432"/>
      <c r="L432"/>
      <c r="M432"/>
      <c r="N432"/>
    </row>
    <row r="433" spans="7:14" x14ac:dyDescent="0.3">
      <c r="G433"/>
      <c r="H433"/>
      <c r="I433"/>
      <c r="J433"/>
      <c r="K433"/>
      <c r="L433"/>
      <c r="M433"/>
      <c r="N433"/>
    </row>
    <row r="434" spans="7:14" x14ac:dyDescent="0.3">
      <c r="G434"/>
      <c r="H434"/>
      <c r="I434"/>
      <c r="J434"/>
      <c r="K434"/>
      <c r="L434"/>
      <c r="M434"/>
      <c r="N434"/>
    </row>
    <row r="435" spans="7:14" x14ac:dyDescent="0.3">
      <c r="G435"/>
      <c r="H435"/>
      <c r="I435"/>
      <c r="J435"/>
      <c r="K435"/>
      <c r="L435"/>
      <c r="M435"/>
      <c r="N435"/>
    </row>
    <row r="436" spans="7:14" x14ac:dyDescent="0.3">
      <c r="G436"/>
      <c r="H436"/>
      <c r="I436"/>
      <c r="J436"/>
      <c r="K436"/>
      <c r="L436"/>
      <c r="M436"/>
      <c r="N436"/>
    </row>
    <row r="437" spans="7:14" x14ac:dyDescent="0.3">
      <c r="G437"/>
      <c r="H437"/>
      <c r="I437"/>
      <c r="J437"/>
      <c r="K437"/>
      <c r="L437"/>
      <c r="M437"/>
      <c r="N437"/>
    </row>
    <row r="438" spans="7:14" x14ac:dyDescent="0.3">
      <c r="G438"/>
      <c r="H438"/>
      <c r="I438"/>
      <c r="J438"/>
      <c r="K438"/>
      <c r="L438"/>
      <c r="M438"/>
      <c r="N438"/>
    </row>
    <row r="439" spans="7:14" x14ac:dyDescent="0.3">
      <c r="G439"/>
      <c r="H439"/>
      <c r="I439"/>
      <c r="J439"/>
      <c r="K439"/>
      <c r="L439"/>
      <c r="M439"/>
      <c r="N439"/>
    </row>
    <row r="440" spans="7:14" x14ac:dyDescent="0.3">
      <c r="G440"/>
      <c r="H440"/>
      <c r="I440"/>
      <c r="J440"/>
      <c r="K440"/>
      <c r="L440"/>
      <c r="M440"/>
      <c r="N440"/>
    </row>
    <row r="441" spans="7:14" x14ac:dyDescent="0.3">
      <c r="G441"/>
      <c r="H441"/>
      <c r="I441"/>
      <c r="J441"/>
      <c r="K441"/>
      <c r="L441"/>
      <c r="M441"/>
      <c r="N441"/>
    </row>
    <row r="442" spans="7:14" x14ac:dyDescent="0.3">
      <c r="G442"/>
      <c r="H442"/>
      <c r="I442"/>
      <c r="J442"/>
      <c r="K442"/>
      <c r="L442"/>
      <c r="M442"/>
      <c r="N442"/>
    </row>
    <row r="443" spans="7:14" x14ac:dyDescent="0.3">
      <c r="G443"/>
      <c r="H443"/>
      <c r="I443"/>
      <c r="J443"/>
      <c r="K443"/>
      <c r="L443"/>
      <c r="M443"/>
      <c r="N443"/>
    </row>
    <row r="444" spans="7:14" x14ac:dyDescent="0.3">
      <c r="G444"/>
      <c r="H444"/>
      <c r="I444"/>
      <c r="J444"/>
      <c r="K444"/>
      <c r="L444"/>
      <c r="M444"/>
      <c r="N444"/>
    </row>
    <row r="445" spans="7:14" x14ac:dyDescent="0.3">
      <c r="G445"/>
      <c r="H445"/>
      <c r="I445"/>
      <c r="J445"/>
      <c r="K445"/>
      <c r="L445"/>
      <c r="M445"/>
      <c r="N445"/>
    </row>
    <row r="446" spans="7:14" x14ac:dyDescent="0.3">
      <c r="G446"/>
      <c r="H446"/>
      <c r="I446"/>
      <c r="J446"/>
      <c r="K446"/>
      <c r="L446"/>
      <c r="M446"/>
      <c r="N446"/>
    </row>
    <row r="447" spans="7:14" x14ac:dyDescent="0.3">
      <c r="G447"/>
      <c r="H447"/>
      <c r="I447"/>
      <c r="J447"/>
      <c r="K447"/>
      <c r="L447"/>
      <c r="M447"/>
      <c r="N447"/>
    </row>
    <row r="448" spans="7:14" x14ac:dyDescent="0.3">
      <c r="G448"/>
      <c r="H448"/>
      <c r="I448"/>
      <c r="J448"/>
      <c r="K448"/>
      <c r="L448"/>
      <c r="M448"/>
      <c r="N448"/>
    </row>
    <row r="449" spans="7:14" x14ac:dyDescent="0.3">
      <c r="G449"/>
      <c r="H449"/>
      <c r="I449"/>
      <c r="J449"/>
      <c r="K449"/>
      <c r="L449"/>
      <c r="M449"/>
      <c r="N449"/>
    </row>
    <row r="450" spans="7:14" x14ac:dyDescent="0.3">
      <c r="G450"/>
      <c r="H450"/>
      <c r="I450"/>
      <c r="J450"/>
      <c r="K450"/>
      <c r="L450"/>
      <c r="M450"/>
      <c r="N450"/>
    </row>
    <row r="451" spans="7:14" x14ac:dyDescent="0.3">
      <c r="G451"/>
      <c r="H451"/>
      <c r="I451"/>
      <c r="J451"/>
      <c r="K451"/>
      <c r="L451"/>
      <c r="M451"/>
      <c r="N451"/>
    </row>
    <row r="452" spans="7:14" x14ac:dyDescent="0.3">
      <c r="G452"/>
      <c r="H452"/>
      <c r="I452"/>
      <c r="J452"/>
      <c r="K452"/>
      <c r="L452"/>
      <c r="M452"/>
      <c r="N452"/>
    </row>
    <row r="453" spans="7:14" x14ac:dyDescent="0.3">
      <c r="G453"/>
      <c r="H453"/>
      <c r="I453"/>
      <c r="J453"/>
      <c r="K453"/>
      <c r="L453"/>
      <c r="M453"/>
      <c r="N453"/>
    </row>
    <row r="454" spans="7:14" x14ac:dyDescent="0.3">
      <c r="G454"/>
      <c r="H454"/>
      <c r="I454"/>
      <c r="J454"/>
      <c r="K454"/>
      <c r="L454"/>
      <c r="M454"/>
      <c r="N454"/>
    </row>
    <row r="455" spans="7:14" x14ac:dyDescent="0.3">
      <c r="G455"/>
      <c r="H455"/>
      <c r="I455"/>
      <c r="J455"/>
      <c r="K455"/>
      <c r="L455"/>
      <c r="M455"/>
      <c r="N455"/>
    </row>
    <row r="456" spans="7:14" x14ac:dyDescent="0.3">
      <c r="G456"/>
      <c r="H456"/>
      <c r="I456"/>
      <c r="J456"/>
      <c r="K456"/>
      <c r="L456"/>
      <c r="M456"/>
      <c r="N456"/>
    </row>
    <row r="457" spans="7:14" x14ac:dyDescent="0.3">
      <c r="G457"/>
      <c r="H457"/>
      <c r="I457"/>
      <c r="J457"/>
      <c r="K457"/>
      <c r="L457"/>
      <c r="M457"/>
      <c r="N457"/>
    </row>
    <row r="458" spans="7:14" x14ac:dyDescent="0.3">
      <c r="G458"/>
      <c r="H458"/>
      <c r="I458"/>
      <c r="J458"/>
      <c r="K458"/>
      <c r="L458"/>
      <c r="M458"/>
      <c r="N458"/>
    </row>
    <row r="459" spans="7:14" x14ac:dyDescent="0.3">
      <c r="G459"/>
      <c r="H459"/>
      <c r="I459"/>
      <c r="J459"/>
      <c r="K459"/>
      <c r="L459"/>
      <c r="M459"/>
      <c r="N459"/>
    </row>
    <row r="460" spans="7:14" x14ac:dyDescent="0.3">
      <c r="G460"/>
      <c r="H460"/>
      <c r="I460"/>
      <c r="J460"/>
      <c r="K460"/>
      <c r="L460"/>
      <c r="M460"/>
      <c r="N460"/>
    </row>
    <row r="461" spans="7:14" x14ac:dyDescent="0.3">
      <c r="G461"/>
      <c r="H461"/>
      <c r="I461"/>
      <c r="J461"/>
      <c r="K461"/>
      <c r="L461"/>
      <c r="M461"/>
      <c r="N461"/>
    </row>
    <row r="462" spans="7:14" x14ac:dyDescent="0.3">
      <c r="G462"/>
      <c r="H462"/>
      <c r="I462"/>
      <c r="J462"/>
      <c r="K462"/>
      <c r="L462"/>
      <c r="M462"/>
      <c r="N462"/>
    </row>
    <row r="463" spans="7:14" x14ac:dyDescent="0.3">
      <c r="G463"/>
      <c r="H463"/>
      <c r="I463"/>
      <c r="J463"/>
      <c r="K463"/>
      <c r="L463"/>
      <c r="M463"/>
      <c r="N463"/>
    </row>
    <row r="464" spans="7:14" x14ac:dyDescent="0.3">
      <c r="G464"/>
      <c r="H464"/>
      <c r="I464"/>
      <c r="J464"/>
      <c r="K464"/>
      <c r="L464"/>
      <c r="M464"/>
      <c r="N464"/>
    </row>
    <row r="465" spans="7:14" x14ac:dyDescent="0.3">
      <c r="G465"/>
      <c r="H465"/>
      <c r="I465"/>
      <c r="J465"/>
      <c r="K465"/>
      <c r="L465"/>
      <c r="M465"/>
      <c r="N465"/>
    </row>
    <row r="466" spans="7:14" x14ac:dyDescent="0.3">
      <c r="G466"/>
      <c r="H466"/>
      <c r="I466"/>
      <c r="J466"/>
      <c r="K466"/>
      <c r="L466"/>
      <c r="M466"/>
      <c r="N466"/>
    </row>
    <row r="467" spans="7:14" x14ac:dyDescent="0.3">
      <c r="G467"/>
      <c r="H467"/>
      <c r="I467"/>
      <c r="J467"/>
      <c r="K467"/>
      <c r="L467"/>
      <c r="M467"/>
      <c r="N467"/>
    </row>
    <row r="468" spans="7:14" x14ac:dyDescent="0.3">
      <c r="G468"/>
      <c r="H468"/>
      <c r="I468"/>
      <c r="J468"/>
      <c r="K468"/>
      <c r="L468"/>
      <c r="M468"/>
      <c r="N468"/>
    </row>
    <row r="469" spans="7:14" x14ac:dyDescent="0.3">
      <c r="G469"/>
      <c r="H469"/>
      <c r="I469"/>
      <c r="J469"/>
      <c r="K469"/>
      <c r="L469"/>
      <c r="M469"/>
      <c r="N469"/>
    </row>
    <row r="470" spans="7:14" x14ac:dyDescent="0.3">
      <c r="G470"/>
      <c r="H470"/>
      <c r="I470"/>
      <c r="J470"/>
      <c r="K470"/>
      <c r="L470"/>
      <c r="M470"/>
      <c r="N470"/>
    </row>
    <row r="471" spans="7:14" x14ac:dyDescent="0.3">
      <c r="G471"/>
      <c r="H471"/>
      <c r="I471"/>
      <c r="J471"/>
      <c r="K471"/>
      <c r="L471"/>
      <c r="M471"/>
      <c r="N471"/>
    </row>
    <row r="472" spans="7:14" x14ac:dyDescent="0.3">
      <c r="G472"/>
      <c r="H472"/>
      <c r="I472"/>
      <c r="J472"/>
      <c r="K472"/>
      <c r="L472"/>
      <c r="M472"/>
      <c r="N472"/>
    </row>
    <row r="473" spans="7:14" x14ac:dyDescent="0.3">
      <c r="G473"/>
      <c r="H473"/>
      <c r="I473"/>
      <c r="J473"/>
      <c r="K473"/>
      <c r="L473"/>
      <c r="M473"/>
      <c r="N473"/>
    </row>
    <row r="474" spans="7:14" x14ac:dyDescent="0.3">
      <c r="G474"/>
      <c r="H474"/>
      <c r="I474"/>
      <c r="J474"/>
      <c r="K474"/>
      <c r="L474"/>
      <c r="M474"/>
      <c r="N474"/>
    </row>
    <row r="475" spans="7:14" x14ac:dyDescent="0.3">
      <c r="G475"/>
      <c r="H475"/>
      <c r="I475"/>
      <c r="J475"/>
      <c r="K475"/>
      <c r="L475"/>
      <c r="M475"/>
      <c r="N475"/>
    </row>
    <row r="476" spans="7:14" x14ac:dyDescent="0.3">
      <c r="G476"/>
      <c r="H476"/>
      <c r="I476"/>
      <c r="J476"/>
      <c r="K476"/>
      <c r="L476"/>
      <c r="M476"/>
      <c r="N476"/>
    </row>
    <row r="477" spans="7:14" x14ac:dyDescent="0.3">
      <c r="G477"/>
      <c r="H477"/>
      <c r="I477"/>
      <c r="J477"/>
      <c r="K477"/>
      <c r="L477"/>
      <c r="M477"/>
      <c r="N477"/>
    </row>
    <row r="478" spans="7:14" x14ac:dyDescent="0.3">
      <c r="G478"/>
      <c r="H478"/>
      <c r="I478"/>
      <c r="J478"/>
      <c r="K478"/>
      <c r="L478"/>
      <c r="M478"/>
      <c r="N478"/>
    </row>
    <row r="479" spans="7:14" x14ac:dyDescent="0.3">
      <c r="G479"/>
      <c r="H479"/>
      <c r="I479"/>
      <c r="J479"/>
      <c r="K479"/>
      <c r="L479"/>
      <c r="M479"/>
      <c r="N479"/>
    </row>
    <row r="480" spans="7:14" x14ac:dyDescent="0.3">
      <c r="G480"/>
      <c r="H480"/>
      <c r="I480"/>
      <c r="J480"/>
      <c r="K480"/>
      <c r="L480"/>
      <c r="M480"/>
      <c r="N480"/>
    </row>
    <row r="481" spans="7:14" x14ac:dyDescent="0.3">
      <c r="G481"/>
      <c r="H481"/>
      <c r="I481"/>
      <c r="J481"/>
      <c r="K481"/>
      <c r="L481"/>
      <c r="M481"/>
      <c r="N481"/>
    </row>
    <row r="482" spans="7:14" x14ac:dyDescent="0.3">
      <c r="G482"/>
      <c r="H482"/>
      <c r="I482"/>
      <c r="J482"/>
      <c r="K482"/>
      <c r="L482"/>
      <c r="M482"/>
      <c r="N482"/>
    </row>
    <row r="483" spans="7:14" x14ac:dyDescent="0.3">
      <c r="G483"/>
      <c r="H483"/>
      <c r="I483"/>
      <c r="J483"/>
      <c r="K483"/>
      <c r="L483"/>
      <c r="M483"/>
      <c r="N483"/>
    </row>
    <row r="484" spans="7:14" x14ac:dyDescent="0.3">
      <c r="G484"/>
      <c r="H484"/>
      <c r="I484"/>
      <c r="J484"/>
      <c r="K484"/>
      <c r="L484"/>
      <c r="M484"/>
      <c r="N484"/>
    </row>
    <row r="485" spans="7:14" x14ac:dyDescent="0.3">
      <c r="G485"/>
      <c r="H485"/>
      <c r="I485"/>
      <c r="J485"/>
      <c r="K485"/>
      <c r="L485"/>
      <c r="M485"/>
      <c r="N485"/>
    </row>
    <row r="486" spans="7:14" x14ac:dyDescent="0.3">
      <c r="G486"/>
      <c r="H486"/>
      <c r="I486"/>
      <c r="J486"/>
      <c r="K486"/>
      <c r="L486"/>
      <c r="M486"/>
      <c r="N486"/>
    </row>
    <row r="487" spans="7:14" x14ac:dyDescent="0.3">
      <c r="G487"/>
      <c r="H487"/>
      <c r="I487"/>
      <c r="J487"/>
      <c r="K487"/>
      <c r="L487"/>
      <c r="M487"/>
      <c r="N487"/>
    </row>
    <row r="488" spans="7:14" x14ac:dyDescent="0.3">
      <c r="G488"/>
      <c r="H488"/>
      <c r="I488"/>
      <c r="J488"/>
      <c r="K488"/>
      <c r="L488"/>
      <c r="M488"/>
      <c r="N488"/>
    </row>
    <row r="489" spans="7:14" x14ac:dyDescent="0.3">
      <c r="G489"/>
      <c r="H489"/>
      <c r="I489"/>
      <c r="J489"/>
      <c r="K489"/>
      <c r="L489"/>
      <c r="M489"/>
      <c r="N489"/>
    </row>
    <row r="490" spans="7:14" x14ac:dyDescent="0.3">
      <c r="G490"/>
      <c r="H490"/>
      <c r="I490"/>
      <c r="J490"/>
      <c r="K490"/>
      <c r="L490"/>
      <c r="M490"/>
      <c r="N490"/>
    </row>
    <row r="491" spans="7:14" x14ac:dyDescent="0.3">
      <c r="G491"/>
      <c r="H491"/>
      <c r="I491"/>
      <c r="J491"/>
      <c r="K491"/>
      <c r="L491"/>
      <c r="M491"/>
      <c r="N491"/>
    </row>
    <row r="492" spans="7:14" x14ac:dyDescent="0.3">
      <c r="G492"/>
      <c r="H492"/>
      <c r="I492"/>
      <c r="J492"/>
      <c r="K492"/>
      <c r="L492"/>
      <c r="M492"/>
      <c r="N492"/>
    </row>
    <row r="493" spans="7:14" x14ac:dyDescent="0.3">
      <c r="G493"/>
      <c r="H493"/>
      <c r="I493"/>
      <c r="J493"/>
      <c r="K493"/>
      <c r="L493"/>
      <c r="M493"/>
      <c r="N493"/>
    </row>
    <row r="494" spans="7:14" x14ac:dyDescent="0.3">
      <c r="G494"/>
      <c r="H494"/>
      <c r="I494"/>
      <c r="J494"/>
      <c r="K494"/>
      <c r="L494"/>
      <c r="M494"/>
      <c r="N494"/>
    </row>
    <row r="495" spans="7:14" x14ac:dyDescent="0.3">
      <c r="G495"/>
      <c r="H495"/>
      <c r="I495"/>
      <c r="J495"/>
      <c r="K495"/>
      <c r="L495"/>
      <c r="M495"/>
      <c r="N495"/>
    </row>
    <row r="496" spans="7:14" x14ac:dyDescent="0.3">
      <c r="G496"/>
      <c r="H496"/>
      <c r="I496"/>
      <c r="J496"/>
      <c r="K496"/>
      <c r="L496"/>
      <c r="M496"/>
      <c r="N496"/>
    </row>
    <row r="497" spans="7:14" x14ac:dyDescent="0.3">
      <c r="G497"/>
      <c r="H497"/>
      <c r="I497"/>
      <c r="J497"/>
      <c r="K497"/>
      <c r="L497"/>
      <c r="M497"/>
      <c r="N497"/>
    </row>
    <row r="498" spans="7:14" x14ac:dyDescent="0.3">
      <c r="G498"/>
      <c r="H498"/>
      <c r="I498"/>
      <c r="J498"/>
      <c r="K498"/>
      <c r="L498"/>
      <c r="M498"/>
      <c r="N498"/>
    </row>
    <row r="499" spans="7:14" x14ac:dyDescent="0.3">
      <c r="G499"/>
      <c r="H499"/>
      <c r="I499"/>
      <c r="J499"/>
      <c r="K499"/>
      <c r="L499"/>
      <c r="M499"/>
      <c r="N499"/>
    </row>
    <row r="500" spans="7:14" x14ac:dyDescent="0.3">
      <c r="G500"/>
      <c r="H500"/>
      <c r="I500"/>
      <c r="J500"/>
      <c r="K500"/>
      <c r="L500"/>
      <c r="M500"/>
      <c r="N500"/>
    </row>
    <row r="501" spans="7:14" x14ac:dyDescent="0.3">
      <c r="G501"/>
      <c r="H501"/>
      <c r="I501"/>
      <c r="J501"/>
      <c r="K501"/>
      <c r="L501"/>
      <c r="M501"/>
      <c r="N501"/>
    </row>
    <row r="502" spans="7:14" x14ac:dyDescent="0.3">
      <c r="G502"/>
      <c r="H502"/>
      <c r="I502"/>
      <c r="J502"/>
      <c r="K502"/>
      <c r="L502"/>
      <c r="M502"/>
      <c r="N502"/>
    </row>
    <row r="503" spans="7:14" x14ac:dyDescent="0.3">
      <c r="G503"/>
      <c r="H503"/>
      <c r="I503"/>
      <c r="J503"/>
      <c r="K503"/>
      <c r="L503"/>
      <c r="M503"/>
      <c r="N503"/>
    </row>
    <row r="504" spans="7:14" x14ac:dyDescent="0.3">
      <c r="G504"/>
      <c r="H504"/>
      <c r="I504"/>
      <c r="J504"/>
      <c r="K504"/>
      <c r="L504"/>
      <c r="M504"/>
      <c r="N504"/>
    </row>
    <row r="505" spans="7:14" x14ac:dyDescent="0.3">
      <c r="G505"/>
      <c r="H505"/>
      <c r="I505"/>
      <c r="J505"/>
      <c r="K505"/>
      <c r="L505"/>
      <c r="M505"/>
      <c r="N505"/>
    </row>
    <row r="506" spans="7:14" x14ac:dyDescent="0.3">
      <c r="G506"/>
      <c r="H506"/>
      <c r="I506"/>
      <c r="J506"/>
      <c r="K506"/>
      <c r="L506"/>
      <c r="M506"/>
      <c r="N506"/>
    </row>
    <row r="507" spans="7:14" x14ac:dyDescent="0.3">
      <c r="G507"/>
      <c r="H507"/>
      <c r="I507"/>
      <c r="J507"/>
      <c r="K507"/>
      <c r="L507"/>
      <c r="M507"/>
      <c r="N507"/>
    </row>
    <row r="508" spans="7:14" x14ac:dyDescent="0.3">
      <c r="G508"/>
      <c r="H508"/>
      <c r="I508"/>
      <c r="J508"/>
      <c r="K508"/>
      <c r="L508"/>
      <c r="M508"/>
      <c r="N508"/>
    </row>
    <row r="509" spans="7:14" x14ac:dyDescent="0.3">
      <c r="G509"/>
      <c r="H509"/>
      <c r="I509"/>
      <c r="J509"/>
      <c r="K509"/>
      <c r="L509"/>
      <c r="M509"/>
      <c r="N509"/>
    </row>
    <row r="510" spans="7:14" x14ac:dyDescent="0.3">
      <c r="G510"/>
      <c r="H510"/>
      <c r="I510"/>
      <c r="J510"/>
      <c r="K510"/>
      <c r="L510"/>
      <c r="M510"/>
      <c r="N510"/>
    </row>
    <row r="511" spans="7:14" x14ac:dyDescent="0.3">
      <c r="G511"/>
      <c r="H511"/>
      <c r="I511"/>
      <c r="J511"/>
      <c r="K511"/>
      <c r="L511"/>
      <c r="M511"/>
      <c r="N511"/>
    </row>
    <row r="512" spans="7:14" x14ac:dyDescent="0.3">
      <c r="G512"/>
      <c r="H512"/>
      <c r="I512"/>
      <c r="J512"/>
      <c r="K512"/>
      <c r="L512"/>
      <c r="M512"/>
      <c r="N512"/>
    </row>
    <row r="513" spans="7:14" x14ac:dyDescent="0.3">
      <c r="G513"/>
      <c r="H513"/>
      <c r="I513"/>
      <c r="J513"/>
      <c r="K513"/>
      <c r="L513"/>
      <c r="M513"/>
      <c r="N513"/>
    </row>
    <row r="514" spans="7:14" x14ac:dyDescent="0.3">
      <c r="G514"/>
      <c r="H514"/>
      <c r="I514"/>
      <c r="J514"/>
      <c r="K514"/>
      <c r="L514"/>
      <c r="M514"/>
      <c r="N514"/>
    </row>
    <row r="515" spans="7:14" x14ac:dyDescent="0.3">
      <c r="G515"/>
      <c r="H515"/>
      <c r="I515"/>
      <c r="J515"/>
      <c r="K515"/>
      <c r="L515"/>
      <c r="M515"/>
      <c r="N515"/>
    </row>
    <row r="516" spans="7:14" x14ac:dyDescent="0.3">
      <c r="G516"/>
      <c r="H516"/>
      <c r="I516"/>
      <c r="J516"/>
      <c r="K516"/>
      <c r="L516"/>
      <c r="M516"/>
      <c r="N516"/>
    </row>
    <row r="517" spans="7:14" x14ac:dyDescent="0.3">
      <c r="G517"/>
      <c r="H517"/>
      <c r="I517"/>
      <c r="J517"/>
      <c r="K517"/>
      <c r="L517"/>
      <c r="M517"/>
      <c r="N517"/>
    </row>
    <row r="518" spans="7:14" x14ac:dyDescent="0.3">
      <c r="G518"/>
      <c r="H518"/>
      <c r="I518"/>
      <c r="J518"/>
      <c r="K518"/>
      <c r="L518"/>
      <c r="M518"/>
      <c r="N518"/>
    </row>
    <row r="519" spans="7:14" x14ac:dyDescent="0.3">
      <c r="G519"/>
      <c r="H519"/>
      <c r="I519"/>
      <c r="J519"/>
      <c r="K519"/>
      <c r="L519"/>
      <c r="M519"/>
      <c r="N519"/>
    </row>
    <row r="520" spans="7:14" x14ac:dyDescent="0.3">
      <c r="G520"/>
      <c r="H520"/>
      <c r="I520"/>
      <c r="J520"/>
      <c r="K520"/>
      <c r="L520"/>
      <c r="M520"/>
      <c r="N520"/>
    </row>
    <row r="521" spans="7:14" x14ac:dyDescent="0.3">
      <c r="G521"/>
      <c r="H521"/>
      <c r="I521"/>
      <c r="J521"/>
      <c r="K521"/>
      <c r="L521"/>
      <c r="M521"/>
      <c r="N521"/>
    </row>
    <row r="522" spans="7:14" x14ac:dyDescent="0.3">
      <c r="G522"/>
      <c r="H522"/>
      <c r="I522"/>
      <c r="J522"/>
      <c r="K522"/>
      <c r="L522"/>
      <c r="M522"/>
      <c r="N522"/>
    </row>
    <row r="523" spans="7:14" x14ac:dyDescent="0.3">
      <c r="G523"/>
      <c r="H523"/>
      <c r="I523"/>
      <c r="J523"/>
      <c r="K523"/>
      <c r="L523"/>
      <c r="M523"/>
      <c r="N523"/>
    </row>
    <row r="524" spans="7:14" x14ac:dyDescent="0.3">
      <c r="G524"/>
      <c r="H524"/>
      <c r="I524"/>
      <c r="J524"/>
      <c r="K524"/>
      <c r="L524"/>
      <c r="M524"/>
      <c r="N524"/>
    </row>
    <row r="525" spans="7:14" x14ac:dyDescent="0.3">
      <c r="G525"/>
      <c r="H525"/>
      <c r="I525"/>
      <c r="J525"/>
      <c r="K525"/>
      <c r="L525"/>
      <c r="M525"/>
      <c r="N525"/>
    </row>
    <row r="526" spans="7:14" x14ac:dyDescent="0.3">
      <c r="G526"/>
      <c r="H526"/>
      <c r="I526"/>
      <c r="J526"/>
      <c r="K526"/>
      <c r="L526"/>
      <c r="M526"/>
      <c r="N526"/>
    </row>
    <row r="527" spans="7:14" x14ac:dyDescent="0.3">
      <c r="G527"/>
      <c r="H527"/>
      <c r="I527"/>
      <c r="J527"/>
      <c r="K527"/>
      <c r="L527"/>
      <c r="M527"/>
      <c r="N527"/>
    </row>
    <row r="528" spans="7:14" x14ac:dyDescent="0.3">
      <c r="G528"/>
      <c r="H528"/>
      <c r="I528"/>
      <c r="J528"/>
      <c r="K528"/>
      <c r="L528"/>
      <c r="M528"/>
      <c r="N528"/>
    </row>
    <row r="529" spans="7:14" x14ac:dyDescent="0.3">
      <c r="G529"/>
      <c r="H529"/>
      <c r="I529"/>
      <c r="J529"/>
      <c r="K529"/>
      <c r="L529"/>
      <c r="M529"/>
      <c r="N529"/>
    </row>
    <row r="530" spans="7:14" x14ac:dyDescent="0.3">
      <c r="G530"/>
      <c r="H530"/>
      <c r="I530"/>
      <c r="J530"/>
      <c r="K530"/>
      <c r="L530"/>
      <c r="M530"/>
      <c r="N530"/>
    </row>
    <row r="531" spans="7:14" x14ac:dyDescent="0.3">
      <c r="G531"/>
      <c r="H531"/>
      <c r="I531"/>
      <c r="J531"/>
      <c r="K531"/>
      <c r="L531"/>
      <c r="M531"/>
      <c r="N531"/>
    </row>
    <row r="532" spans="7:14" x14ac:dyDescent="0.3">
      <c r="G532"/>
      <c r="H532"/>
      <c r="I532"/>
      <c r="J532"/>
      <c r="K532"/>
      <c r="L532"/>
      <c r="M532"/>
      <c r="N532"/>
    </row>
    <row r="533" spans="7:14" x14ac:dyDescent="0.3">
      <c r="G533"/>
      <c r="H533"/>
      <c r="I533"/>
      <c r="J533"/>
      <c r="K533"/>
      <c r="L533"/>
      <c r="M533"/>
      <c r="N533"/>
    </row>
    <row r="534" spans="7:14" x14ac:dyDescent="0.3">
      <c r="G534"/>
      <c r="H534"/>
      <c r="I534"/>
      <c r="J534"/>
      <c r="K534"/>
      <c r="L534"/>
      <c r="M534"/>
      <c r="N534"/>
    </row>
    <row r="535" spans="7:14" x14ac:dyDescent="0.3">
      <c r="G535"/>
      <c r="H535"/>
      <c r="I535"/>
      <c r="J535"/>
      <c r="K535"/>
      <c r="L535"/>
      <c r="M535"/>
      <c r="N535"/>
    </row>
    <row r="536" spans="7:14" x14ac:dyDescent="0.3">
      <c r="G536"/>
      <c r="H536"/>
      <c r="I536"/>
      <c r="J536"/>
      <c r="K536"/>
      <c r="L536"/>
      <c r="M536"/>
      <c r="N536"/>
    </row>
    <row r="537" spans="7:14" x14ac:dyDescent="0.3">
      <c r="G537"/>
      <c r="H537"/>
      <c r="I537"/>
      <c r="J537"/>
      <c r="K537"/>
      <c r="L537"/>
      <c r="M537"/>
      <c r="N537"/>
    </row>
    <row r="538" spans="7:14" x14ac:dyDescent="0.3">
      <c r="G538"/>
      <c r="H538"/>
      <c r="I538"/>
      <c r="J538"/>
      <c r="K538"/>
      <c r="L538"/>
      <c r="M538"/>
      <c r="N538"/>
    </row>
    <row r="539" spans="7:14" x14ac:dyDescent="0.3">
      <c r="G539"/>
      <c r="H539"/>
      <c r="I539"/>
      <c r="J539"/>
      <c r="K539"/>
      <c r="L539"/>
      <c r="M539"/>
      <c r="N539"/>
    </row>
    <row r="540" spans="7:14" x14ac:dyDescent="0.3">
      <c r="G540"/>
      <c r="H540"/>
      <c r="I540"/>
      <c r="J540"/>
      <c r="K540"/>
      <c r="L540"/>
      <c r="M540"/>
      <c r="N540"/>
    </row>
    <row r="541" spans="7:14" x14ac:dyDescent="0.3">
      <c r="G541"/>
      <c r="H541"/>
      <c r="I541"/>
      <c r="J541"/>
      <c r="K541"/>
      <c r="L541"/>
      <c r="M541"/>
      <c r="N541"/>
    </row>
    <row r="542" spans="7:14" x14ac:dyDescent="0.3">
      <c r="G542"/>
      <c r="H542"/>
      <c r="I542"/>
      <c r="J542"/>
      <c r="K542"/>
      <c r="L542"/>
      <c r="M542"/>
      <c r="N542"/>
    </row>
    <row r="543" spans="7:14" x14ac:dyDescent="0.3">
      <c r="G543"/>
      <c r="H543"/>
      <c r="I543"/>
      <c r="J543"/>
      <c r="K543"/>
      <c r="L543"/>
      <c r="M543"/>
      <c r="N543"/>
    </row>
    <row r="544" spans="7:14" x14ac:dyDescent="0.3">
      <c r="G544"/>
      <c r="H544"/>
      <c r="I544"/>
      <c r="J544"/>
      <c r="K544"/>
      <c r="L544"/>
      <c r="M544"/>
      <c r="N544"/>
    </row>
    <row r="545" spans="7:14" x14ac:dyDescent="0.3">
      <c r="G545"/>
      <c r="H545"/>
      <c r="I545"/>
      <c r="J545"/>
      <c r="K545"/>
      <c r="L545"/>
      <c r="M545"/>
      <c r="N545"/>
    </row>
    <row r="546" spans="7:14" x14ac:dyDescent="0.3">
      <c r="G546"/>
      <c r="H546"/>
      <c r="I546"/>
      <c r="J546"/>
      <c r="K546"/>
      <c r="L546"/>
      <c r="M546"/>
      <c r="N546"/>
    </row>
    <row r="547" spans="7:14" x14ac:dyDescent="0.3">
      <c r="G547"/>
      <c r="H547"/>
      <c r="I547"/>
      <c r="J547"/>
      <c r="K547"/>
      <c r="L547"/>
      <c r="M547"/>
      <c r="N547"/>
    </row>
    <row r="548" spans="7:14" x14ac:dyDescent="0.3">
      <c r="G548"/>
      <c r="H548"/>
      <c r="I548"/>
      <c r="J548"/>
      <c r="K548"/>
      <c r="L548"/>
      <c r="M548"/>
      <c r="N548"/>
    </row>
    <row r="549" spans="7:14" x14ac:dyDescent="0.3">
      <c r="G549"/>
      <c r="H549"/>
      <c r="I549"/>
      <c r="J549"/>
      <c r="K549"/>
      <c r="L549"/>
      <c r="M549"/>
      <c r="N549"/>
    </row>
    <row r="550" spans="7:14" x14ac:dyDescent="0.3">
      <c r="G550"/>
      <c r="H550"/>
      <c r="I550"/>
      <c r="J550"/>
      <c r="K550"/>
      <c r="L550"/>
      <c r="M550"/>
      <c r="N550"/>
    </row>
    <row r="551" spans="7:14" x14ac:dyDescent="0.3">
      <c r="G551"/>
      <c r="H551"/>
      <c r="I551"/>
      <c r="J551"/>
      <c r="K551"/>
      <c r="L551"/>
      <c r="M551"/>
      <c r="N551"/>
    </row>
    <row r="552" spans="7:14" x14ac:dyDescent="0.3">
      <c r="G552"/>
      <c r="H552"/>
      <c r="I552"/>
      <c r="J552"/>
      <c r="K552"/>
      <c r="L552"/>
      <c r="M552"/>
      <c r="N552"/>
    </row>
    <row r="553" spans="7:14" x14ac:dyDescent="0.3">
      <c r="G553"/>
      <c r="H553"/>
      <c r="I553"/>
      <c r="J553"/>
      <c r="K553"/>
      <c r="L553"/>
      <c r="M553"/>
      <c r="N553"/>
    </row>
    <row r="554" spans="7:14" x14ac:dyDescent="0.3">
      <c r="G554"/>
      <c r="H554"/>
      <c r="I554"/>
      <c r="J554"/>
      <c r="K554"/>
      <c r="L554"/>
      <c r="M554"/>
      <c r="N554"/>
    </row>
    <row r="555" spans="7:14" x14ac:dyDescent="0.3">
      <c r="G555"/>
      <c r="H555"/>
      <c r="I555"/>
      <c r="J555"/>
      <c r="K555"/>
      <c r="L555"/>
      <c r="M555"/>
      <c r="N555"/>
    </row>
    <row r="556" spans="7:14" x14ac:dyDescent="0.3">
      <c r="G556"/>
      <c r="H556"/>
      <c r="I556"/>
      <c r="J556"/>
      <c r="K556"/>
      <c r="L556"/>
      <c r="M556"/>
      <c r="N556"/>
    </row>
    <row r="557" spans="7:14" x14ac:dyDescent="0.3">
      <c r="G557"/>
      <c r="H557"/>
      <c r="I557"/>
      <c r="J557"/>
      <c r="K557"/>
      <c r="L557"/>
      <c r="M557"/>
      <c r="N557"/>
    </row>
    <row r="558" spans="7:14" x14ac:dyDescent="0.3">
      <c r="G558"/>
      <c r="H558"/>
      <c r="I558"/>
      <c r="J558"/>
      <c r="K558"/>
      <c r="L558"/>
      <c r="M558"/>
      <c r="N558"/>
    </row>
    <row r="559" spans="7:14" x14ac:dyDescent="0.3">
      <c r="G559"/>
      <c r="H559"/>
      <c r="I559"/>
      <c r="J559"/>
      <c r="K559"/>
      <c r="L559"/>
      <c r="M559"/>
      <c r="N559"/>
    </row>
    <row r="560" spans="7:14" x14ac:dyDescent="0.3">
      <c r="G560"/>
      <c r="H560"/>
      <c r="I560"/>
      <c r="J560"/>
      <c r="K560"/>
      <c r="L560"/>
      <c r="M560"/>
      <c r="N560"/>
    </row>
    <row r="561" spans="7:14" x14ac:dyDescent="0.3">
      <c r="G561"/>
      <c r="H561"/>
      <c r="I561"/>
      <c r="J561"/>
      <c r="K561"/>
      <c r="L561"/>
      <c r="M561"/>
      <c r="N561"/>
    </row>
    <row r="562" spans="7:14" x14ac:dyDescent="0.3">
      <c r="G562"/>
      <c r="H562"/>
      <c r="I562"/>
      <c r="J562"/>
      <c r="K562"/>
      <c r="L562"/>
      <c r="M562"/>
      <c r="N562"/>
    </row>
    <row r="563" spans="7:14" x14ac:dyDescent="0.3">
      <c r="G563"/>
      <c r="H563"/>
      <c r="I563"/>
      <c r="J563"/>
      <c r="K563"/>
      <c r="L563"/>
      <c r="M563"/>
      <c r="N563"/>
    </row>
    <row r="564" spans="7:14" x14ac:dyDescent="0.3">
      <c r="G564"/>
      <c r="H564"/>
      <c r="I564"/>
      <c r="J564"/>
      <c r="K564"/>
      <c r="L564"/>
      <c r="M564"/>
      <c r="N564"/>
    </row>
    <row r="565" spans="7:14" x14ac:dyDescent="0.3">
      <c r="G565"/>
      <c r="H565"/>
      <c r="I565"/>
      <c r="J565"/>
      <c r="K565"/>
      <c r="L565"/>
      <c r="M565"/>
      <c r="N565"/>
    </row>
    <row r="566" spans="7:14" x14ac:dyDescent="0.3">
      <c r="G566"/>
      <c r="H566"/>
      <c r="I566"/>
      <c r="J566"/>
      <c r="K566"/>
      <c r="L566"/>
      <c r="M566"/>
      <c r="N566"/>
    </row>
    <row r="567" spans="7:14" x14ac:dyDescent="0.3">
      <c r="G567"/>
      <c r="H567"/>
      <c r="I567"/>
      <c r="J567"/>
      <c r="K567"/>
      <c r="L567"/>
      <c r="M567"/>
      <c r="N567"/>
    </row>
    <row r="568" spans="7:14" x14ac:dyDescent="0.3">
      <c r="G568"/>
      <c r="H568"/>
      <c r="I568"/>
      <c r="J568"/>
      <c r="K568"/>
      <c r="L568"/>
      <c r="M568"/>
      <c r="N568"/>
    </row>
    <row r="569" spans="7:14" x14ac:dyDescent="0.3">
      <c r="G569"/>
      <c r="H569"/>
      <c r="I569"/>
      <c r="J569"/>
      <c r="K569"/>
      <c r="L569"/>
      <c r="M569"/>
      <c r="N569"/>
    </row>
    <row r="570" spans="7:14" x14ac:dyDescent="0.3">
      <c r="G570"/>
      <c r="H570"/>
      <c r="I570"/>
      <c r="J570"/>
      <c r="K570"/>
      <c r="L570"/>
      <c r="M570"/>
      <c r="N570"/>
    </row>
    <row r="571" spans="7:14" x14ac:dyDescent="0.3">
      <c r="G571"/>
      <c r="H571"/>
      <c r="I571"/>
      <c r="J571"/>
      <c r="K571"/>
      <c r="L571"/>
      <c r="M571"/>
      <c r="N571"/>
    </row>
    <row r="572" spans="7:14" x14ac:dyDescent="0.3">
      <c r="G572"/>
      <c r="H572"/>
      <c r="I572"/>
      <c r="J572"/>
      <c r="K572"/>
      <c r="L572"/>
      <c r="M572"/>
      <c r="N572"/>
    </row>
    <row r="573" spans="7:14" x14ac:dyDescent="0.3">
      <c r="G573"/>
      <c r="H573"/>
      <c r="I573"/>
      <c r="J573"/>
      <c r="K573"/>
      <c r="L573"/>
      <c r="M573"/>
      <c r="N573"/>
    </row>
    <row r="574" spans="7:14" x14ac:dyDescent="0.3">
      <c r="G574"/>
      <c r="H574"/>
      <c r="I574"/>
      <c r="J574"/>
      <c r="K574"/>
      <c r="L574"/>
      <c r="M574"/>
      <c r="N574"/>
    </row>
    <row r="575" spans="7:14" x14ac:dyDescent="0.3">
      <c r="G575"/>
      <c r="H575"/>
      <c r="I575"/>
      <c r="J575"/>
      <c r="K575"/>
      <c r="L575"/>
      <c r="M575"/>
      <c r="N575"/>
    </row>
    <row r="576" spans="7:14" x14ac:dyDescent="0.3">
      <c r="G576"/>
      <c r="H576"/>
      <c r="I576"/>
      <c r="J576"/>
      <c r="K576"/>
      <c r="L576"/>
      <c r="M576"/>
      <c r="N576"/>
    </row>
    <row r="577" spans="7:14" x14ac:dyDescent="0.3">
      <c r="G577"/>
      <c r="H577"/>
      <c r="I577"/>
      <c r="J577"/>
      <c r="K577"/>
      <c r="L577"/>
      <c r="M577"/>
      <c r="N577"/>
    </row>
    <row r="578" spans="7:14" x14ac:dyDescent="0.3">
      <c r="G578"/>
      <c r="H578"/>
      <c r="I578"/>
      <c r="J578"/>
      <c r="K578"/>
      <c r="L578"/>
      <c r="M578"/>
      <c r="N578"/>
    </row>
    <row r="579" spans="7:14" x14ac:dyDescent="0.3">
      <c r="G579"/>
      <c r="H579"/>
      <c r="I579"/>
      <c r="J579"/>
      <c r="K579"/>
      <c r="L579"/>
      <c r="M579"/>
      <c r="N579"/>
    </row>
    <row r="580" spans="7:14" x14ac:dyDescent="0.3">
      <c r="G580"/>
      <c r="H580"/>
      <c r="I580"/>
      <c r="J580"/>
      <c r="K580"/>
      <c r="L580"/>
      <c r="M580"/>
      <c r="N580"/>
    </row>
    <row r="581" spans="7:14" x14ac:dyDescent="0.3">
      <c r="G581"/>
      <c r="H581"/>
      <c r="I581"/>
      <c r="J581"/>
      <c r="K581"/>
      <c r="L581"/>
      <c r="M581"/>
      <c r="N581"/>
    </row>
    <row r="582" spans="7:14" x14ac:dyDescent="0.3">
      <c r="G582"/>
      <c r="H582"/>
      <c r="I582"/>
      <c r="J582"/>
      <c r="K582"/>
      <c r="L582"/>
      <c r="M582"/>
      <c r="N582"/>
    </row>
    <row r="583" spans="7:14" x14ac:dyDescent="0.3">
      <c r="G583"/>
      <c r="H583"/>
      <c r="I583"/>
      <c r="J583"/>
      <c r="K583"/>
      <c r="L583"/>
      <c r="M583"/>
      <c r="N583"/>
    </row>
    <row r="584" spans="7:14" x14ac:dyDescent="0.3">
      <c r="G584"/>
      <c r="H584"/>
      <c r="I584"/>
      <c r="J584"/>
      <c r="K584"/>
      <c r="L584"/>
      <c r="M584"/>
      <c r="N584"/>
    </row>
    <row r="585" spans="7:14" x14ac:dyDescent="0.3">
      <c r="G585"/>
      <c r="H585"/>
      <c r="I585"/>
      <c r="J585"/>
      <c r="K585"/>
      <c r="L585"/>
      <c r="M585"/>
      <c r="N585"/>
    </row>
    <row r="586" spans="7:14" x14ac:dyDescent="0.3">
      <c r="G586"/>
      <c r="H586"/>
      <c r="I586"/>
      <c r="J586"/>
      <c r="K586"/>
      <c r="L586"/>
      <c r="M586"/>
      <c r="N586"/>
    </row>
    <row r="587" spans="7:14" x14ac:dyDescent="0.3">
      <c r="G587"/>
      <c r="H587"/>
      <c r="I587"/>
      <c r="J587"/>
      <c r="K587"/>
      <c r="L587"/>
      <c r="M587"/>
      <c r="N587"/>
    </row>
    <row r="588" spans="7:14" x14ac:dyDescent="0.3">
      <c r="G588"/>
      <c r="H588"/>
      <c r="I588"/>
      <c r="J588"/>
      <c r="K588"/>
      <c r="L588"/>
      <c r="M588"/>
      <c r="N588"/>
    </row>
    <row r="589" spans="7:14" x14ac:dyDescent="0.3">
      <c r="G589"/>
      <c r="H589"/>
      <c r="I589"/>
      <c r="J589"/>
      <c r="K589"/>
      <c r="L589"/>
      <c r="M589"/>
      <c r="N589"/>
    </row>
    <row r="590" spans="7:14" x14ac:dyDescent="0.3">
      <c r="G590"/>
      <c r="H590"/>
      <c r="I590"/>
      <c r="J590"/>
      <c r="K590"/>
      <c r="L590"/>
      <c r="M590"/>
      <c r="N590"/>
    </row>
    <row r="591" spans="7:14" x14ac:dyDescent="0.3">
      <c r="G591"/>
      <c r="H591"/>
      <c r="I591"/>
      <c r="J591"/>
      <c r="K591"/>
      <c r="L591"/>
      <c r="M591"/>
      <c r="N591"/>
    </row>
    <row r="592" spans="7:14" x14ac:dyDescent="0.3">
      <c r="G592"/>
      <c r="H592"/>
      <c r="I592"/>
      <c r="J592"/>
      <c r="K592"/>
      <c r="L592"/>
      <c r="M592"/>
      <c r="N592"/>
    </row>
    <row r="593" spans="7:14" x14ac:dyDescent="0.3">
      <c r="G593"/>
      <c r="H593"/>
      <c r="I593"/>
      <c r="J593"/>
      <c r="K593"/>
      <c r="L593"/>
      <c r="M593"/>
      <c r="N593"/>
    </row>
    <row r="594" spans="7:14" x14ac:dyDescent="0.3">
      <c r="G594"/>
      <c r="H594"/>
      <c r="I594"/>
      <c r="J594"/>
      <c r="K594"/>
      <c r="L594"/>
      <c r="M594"/>
      <c r="N594"/>
    </row>
    <row r="595" spans="7:14" x14ac:dyDescent="0.3">
      <c r="G595"/>
      <c r="H595"/>
      <c r="I595"/>
      <c r="J595"/>
      <c r="K595"/>
      <c r="L595"/>
      <c r="M595"/>
      <c r="N595"/>
    </row>
    <row r="596" spans="7:14" x14ac:dyDescent="0.3">
      <c r="G596"/>
      <c r="H596"/>
      <c r="I596"/>
      <c r="J596"/>
      <c r="K596"/>
      <c r="L596"/>
      <c r="M596"/>
      <c r="N596"/>
    </row>
    <row r="597" spans="7:14" x14ac:dyDescent="0.3">
      <c r="G597"/>
      <c r="H597"/>
      <c r="I597"/>
      <c r="J597"/>
      <c r="K597"/>
      <c r="L597"/>
      <c r="M597"/>
      <c r="N597"/>
    </row>
    <row r="598" spans="7:14" x14ac:dyDescent="0.3">
      <c r="G598"/>
      <c r="H598"/>
      <c r="I598"/>
      <c r="J598"/>
      <c r="K598"/>
      <c r="L598"/>
      <c r="M598"/>
      <c r="N598"/>
    </row>
    <row r="599" spans="7:14" x14ac:dyDescent="0.3">
      <c r="G599"/>
      <c r="H599"/>
      <c r="I599"/>
      <c r="J599"/>
      <c r="K599"/>
      <c r="L599"/>
      <c r="M599"/>
      <c r="N599"/>
    </row>
    <row r="600" spans="7:14" x14ac:dyDescent="0.3">
      <c r="G600"/>
      <c r="H600"/>
      <c r="I600"/>
      <c r="J600"/>
      <c r="K600"/>
      <c r="L600"/>
      <c r="M600"/>
      <c r="N600"/>
    </row>
    <row r="601" spans="7:14" x14ac:dyDescent="0.3">
      <c r="G601"/>
      <c r="H601"/>
      <c r="I601"/>
      <c r="J601"/>
      <c r="K601"/>
      <c r="L601"/>
      <c r="M601"/>
      <c r="N601"/>
    </row>
    <row r="602" spans="7:14" x14ac:dyDescent="0.3">
      <c r="G602"/>
      <c r="H602"/>
      <c r="I602"/>
      <c r="J602"/>
      <c r="K602"/>
      <c r="L602"/>
      <c r="M602"/>
      <c r="N602"/>
    </row>
    <row r="603" spans="7:14" x14ac:dyDescent="0.3">
      <c r="G603"/>
      <c r="H603"/>
      <c r="I603"/>
      <c r="J603"/>
      <c r="K603"/>
      <c r="L603"/>
      <c r="M603"/>
      <c r="N603"/>
    </row>
    <row r="604" spans="7:14" x14ac:dyDescent="0.3">
      <c r="G604"/>
      <c r="H604"/>
      <c r="I604"/>
      <c r="J604"/>
      <c r="K604"/>
      <c r="L604"/>
      <c r="M604"/>
      <c r="N604"/>
    </row>
    <row r="605" spans="7:14" x14ac:dyDescent="0.3">
      <c r="G605"/>
      <c r="H605"/>
      <c r="I605"/>
      <c r="J605"/>
      <c r="K605"/>
      <c r="L605"/>
      <c r="M605"/>
      <c r="N605"/>
    </row>
    <row r="606" spans="7:14" x14ac:dyDescent="0.3">
      <c r="G606"/>
      <c r="H606"/>
      <c r="I606"/>
      <c r="J606"/>
      <c r="K606"/>
      <c r="L606"/>
      <c r="M606"/>
      <c r="N606"/>
    </row>
    <row r="607" spans="7:14" x14ac:dyDescent="0.3">
      <c r="G607"/>
      <c r="H607"/>
      <c r="I607"/>
      <c r="J607"/>
      <c r="K607"/>
      <c r="L607"/>
      <c r="M607"/>
      <c r="N607"/>
    </row>
    <row r="608" spans="7:14" x14ac:dyDescent="0.3">
      <c r="G608"/>
      <c r="H608"/>
      <c r="I608"/>
      <c r="J608"/>
      <c r="K608"/>
      <c r="L608"/>
      <c r="M608"/>
      <c r="N608"/>
    </row>
    <row r="609" spans="7:14" x14ac:dyDescent="0.3">
      <c r="G609"/>
      <c r="H609"/>
      <c r="I609"/>
      <c r="J609"/>
      <c r="K609"/>
      <c r="L609"/>
      <c r="M609"/>
      <c r="N609"/>
    </row>
    <row r="610" spans="7:14" x14ac:dyDescent="0.3">
      <c r="G610"/>
      <c r="H610"/>
      <c r="I610"/>
      <c r="J610"/>
      <c r="K610"/>
      <c r="L610"/>
      <c r="M610"/>
      <c r="N610"/>
    </row>
    <row r="611" spans="7:14" x14ac:dyDescent="0.3">
      <c r="G611"/>
      <c r="H611"/>
      <c r="I611"/>
      <c r="J611"/>
      <c r="K611"/>
      <c r="L611"/>
      <c r="M611"/>
      <c r="N611"/>
    </row>
    <row r="612" spans="7:14" x14ac:dyDescent="0.3">
      <c r="G612"/>
      <c r="H612"/>
      <c r="I612"/>
      <c r="J612"/>
      <c r="K612"/>
      <c r="L612"/>
      <c r="M612"/>
      <c r="N612"/>
    </row>
    <row r="613" spans="7:14" x14ac:dyDescent="0.3">
      <c r="G613"/>
      <c r="H613"/>
      <c r="I613"/>
      <c r="J613"/>
      <c r="K613"/>
      <c r="L613"/>
      <c r="M613"/>
      <c r="N613"/>
    </row>
    <row r="614" spans="7:14" x14ac:dyDescent="0.3">
      <c r="G614"/>
      <c r="H614"/>
      <c r="I614"/>
      <c r="J614"/>
      <c r="K614"/>
      <c r="L614"/>
      <c r="M614"/>
      <c r="N614"/>
    </row>
    <row r="615" spans="7:14" x14ac:dyDescent="0.3">
      <c r="G615"/>
      <c r="H615"/>
      <c r="I615"/>
      <c r="J615"/>
      <c r="K615"/>
      <c r="L615"/>
      <c r="M615"/>
      <c r="N615"/>
    </row>
    <row r="616" spans="7:14" x14ac:dyDescent="0.3">
      <c r="G616"/>
      <c r="H616"/>
      <c r="I616"/>
      <c r="J616"/>
      <c r="K616"/>
      <c r="L616"/>
      <c r="M616"/>
      <c r="N616"/>
    </row>
    <row r="617" spans="7:14" x14ac:dyDescent="0.3">
      <c r="G617"/>
      <c r="H617"/>
      <c r="I617"/>
      <c r="J617"/>
      <c r="K617"/>
      <c r="L617"/>
      <c r="M617"/>
      <c r="N617"/>
    </row>
    <row r="618" spans="7:14" x14ac:dyDescent="0.3">
      <c r="G618"/>
      <c r="H618"/>
      <c r="I618"/>
      <c r="J618"/>
      <c r="K618"/>
      <c r="L618"/>
      <c r="M618"/>
      <c r="N618"/>
    </row>
    <row r="619" spans="7:14" x14ac:dyDescent="0.3">
      <c r="G619"/>
      <c r="H619"/>
      <c r="I619"/>
      <c r="J619"/>
      <c r="K619"/>
      <c r="L619"/>
      <c r="M619"/>
      <c r="N619"/>
    </row>
    <row r="620" spans="7:14" x14ac:dyDescent="0.3">
      <c r="G620"/>
      <c r="H620"/>
      <c r="I620"/>
      <c r="J620"/>
      <c r="K620"/>
      <c r="L620"/>
      <c r="M620"/>
      <c r="N620"/>
    </row>
    <row r="621" spans="7:14" x14ac:dyDescent="0.3">
      <c r="G621"/>
      <c r="H621"/>
      <c r="I621"/>
      <c r="J621"/>
      <c r="K621"/>
      <c r="L621"/>
      <c r="M621"/>
      <c r="N621"/>
    </row>
    <row r="622" spans="7:14" x14ac:dyDescent="0.3">
      <c r="G622"/>
      <c r="H622"/>
      <c r="I622"/>
      <c r="J622"/>
      <c r="K622"/>
      <c r="L622"/>
      <c r="M622"/>
      <c r="N622"/>
    </row>
    <row r="623" spans="7:14" x14ac:dyDescent="0.3">
      <c r="G623"/>
      <c r="H623"/>
      <c r="I623"/>
      <c r="J623"/>
      <c r="K623"/>
      <c r="L623"/>
      <c r="M623"/>
      <c r="N623"/>
    </row>
    <row r="624" spans="7:14" x14ac:dyDescent="0.3">
      <c r="G624"/>
      <c r="H624"/>
      <c r="I624"/>
      <c r="J624"/>
      <c r="K624"/>
      <c r="L624"/>
      <c r="M624"/>
      <c r="N624"/>
    </row>
    <row r="625" spans="7:14" x14ac:dyDescent="0.3">
      <c r="G625"/>
      <c r="H625"/>
      <c r="I625"/>
      <c r="J625"/>
      <c r="K625"/>
      <c r="L625"/>
      <c r="M625"/>
      <c r="N625"/>
    </row>
    <row r="626" spans="7:14" x14ac:dyDescent="0.3">
      <c r="G626"/>
      <c r="H626"/>
      <c r="I626"/>
      <c r="J626"/>
      <c r="K626"/>
      <c r="L626"/>
      <c r="M626"/>
      <c r="N626"/>
    </row>
    <row r="627" spans="7:14" x14ac:dyDescent="0.3">
      <c r="G627"/>
      <c r="H627"/>
      <c r="I627"/>
      <c r="J627"/>
      <c r="K627"/>
      <c r="L627"/>
      <c r="M627"/>
      <c r="N627"/>
    </row>
    <row r="628" spans="7:14" x14ac:dyDescent="0.3">
      <c r="G628"/>
      <c r="H628"/>
      <c r="I628"/>
      <c r="J628"/>
      <c r="K628"/>
      <c r="L628"/>
      <c r="M628"/>
      <c r="N628"/>
    </row>
    <row r="629" spans="7:14" x14ac:dyDescent="0.3">
      <c r="G629"/>
      <c r="H629"/>
      <c r="I629"/>
      <c r="J629"/>
      <c r="K629"/>
      <c r="L629"/>
      <c r="M629"/>
      <c r="N629"/>
    </row>
    <row r="630" spans="7:14" x14ac:dyDescent="0.3">
      <c r="G630"/>
      <c r="H630"/>
      <c r="I630"/>
      <c r="J630"/>
      <c r="K630"/>
      <c r="L630"/>
      <c r="M630"/>
      <c r="N630"/>
    </row>
    <row r="631" spans="7:14" x14ac:dyDescent="0.3">
      <c r="G631"/>
      <c r="H631"/>
      <c r="I631"/>
      <c r="J631"/>
      <c r="K631"/>
      <c r="L631"/>
      <c r="M631"/>
      <c r="N631"/>
    </row>
    <row r="632" spans="7:14" x14ac:dyDescent="0.3">
      <c r="G632"/>
      <c r="H632"/>
      <c r="I632"/>
      <c r="J632"/>
      <c r="K632"/>
      <c r="L632"/>
      <c r="M632"/>
      <c r="N632"/>
    </row>
    <row r="633" spans="7:14" x14ac:dyDescent="0.3">
      <c r="G633"/>
      <c r="H633"/>
      <c r="I633"/>
      <c r="J633"/>
      <c r="K633"/>
      <c r="L633"/>
      <c r="M633"/>
      <c r="N633"/>
    </row>
    <row r="634" spans="7:14" x14ac:dyDescent="0.3">
      <c r="G634"/>
      <c r="H634"/>
      <c r="I634"/>
      <c r="J634"/>
      <c r="K634"/>
      <c r="L634"/>
      <c r="M634"/>
      <c r="N634"/>
    </row>
    <row r="635" spans="7:14" x14ac:dyDescent="0.3">
      <c r="G635"/>
      <c r="H635"/>
      <c r="I635"/>
      <c r="J635"/>
      <c r="K635"/>
      <c r="L635"/>
      <c r="M635"/>
      <c r="N635"/>
    </row>
    <row r="636" spans="7:14" x14ac:dyDescent="0.3">
      <c r="G636"/>
      <c r="H636"/>
      <c r="I636"/>
      <c r="J636"/>
      <c r="K636"/>
      <c r="L636"/>
      <c r="M636"/>
      <c r="N636"/>
    </row>
    <row r="637" spans="7:14" x14ac:dyDescent="0.3">
      <c r="G637"/>
      <c r="H637"/>
      <c r="I637"/>
      <c r="J637"/>
      <c r="K637"/>
      <c r="L637"/>
      <c r="M637"/>
      <c r="N637"/>
    </row>
    <row r="638" spans="7:14" x14ac:dyDescent="0.3">
      <c r="G638"/>
      <c r="H638"/>
      <c r="I638"/>
      <c r="J638"/>
      <c r="K638"/>
      <c r="L638"/>
      <c r="M638"/>
      <c r="N638"/>
    </row>
    <row r="639" spans="7:14" x14ac:dyDescent="0.3">
      <c r="G639"/>
      <c r="H639"/>
      <c r="I639"/>
      <c r="J639"/>
      <c r="K639"/>
      <c r="L639"/>
      <c r="M639"/>
      <c r="N639"/>
    </row>
    <row r="640" spans="7:14" x14ac:dyDescent="0.3">
      <c r="G640"/>
      <c r="H640"/>
      <c r="I640"/>
      <c r="J640"/>
      <c r="K640"/>
      <c r="L640"/>
      <c r="M640"/>
      <c r="N640"/>
    </row>
    <row r="641" spans="7:14" x14ac:dyDescent="0.3">
      <c r="G641"/>
      <c r="H641"/>
      <c r="I641"/>
      <c r="J641"/>
      <c r="K641"/>
      <c r="L641"/>
      <c r="M641"/>
      <c r="N641"/>
    </row>
    <row r="642" spans="7:14" x14ac:dyDescent="0.3">
      <c r="G642"/>
      <c r="H642"/>
      <c r="I642"/>
      <c r="J642"/>
      <c r="K642"/>
      <c r="L642"/>
      <c r="M642"/>
      <c r="N642"/>
    </row>
    <row r="643" spans="7:14" x14ac:dyDescent="0.3">
      <c r="G643"/>
      <c r="H643"/>
      <c r="I643"/>
      <c r="J643"/>
      <c r="K643"/>
      <c r="L643"/>
      <c r="M643"/>
      <c r="N643"/>
    </row>
    <row r="644" spans="7:14" x14ac:dyDescent="0.3">
      <c r="G644"/>
      <c r="H644"/>
      <c r="I644"/>
      <c r="J644"/>
      <c r="K644"/>
      <c r="L644"/>
      <c r="M644"/>
      <c r="N644"/>
    </row>
    <row r="645" spans="7:14" x14ac:dyDescent="0.3">
      <c r="G645"/>
      <c r="H645"/>
      <c r="I645"/>
      <c r="J645"/>
      <c r="K645"/>
      <c r="L645"/>
      <c r="M645"/>
      <c r="N645"/>
    </row>
    <row r="646" spans="7:14" x14ac:dyDescent="0.3">
      <c r="G646"/>
      <c r="H646"/>
      <c r="I646"/>
      <c r="J646"/>
      <c r="K646"/>
      <c r="L646"/>
      <c r="M646"/>
      <c r="N646"/>
    </row>
    <row r="647" spans="7:14" x14ac:dyDescent="0.3">
      <c r="G647"/>
      <c r="H647"/>
      <c r="I647"/>
      <c r="J647"/>
      <c r="K647"/>
      <c r="L647"/>
      <c r="M647"/>
      <c r="N647"/>
    </row>
    <row r="648" spans="7:14" x14ac:dyDescent="0.3">
      <c r="G648"/>
      <c r="H648"/>
      <c r="I648"/>
      <c r="J648"/>
      <c r="K648"/>
      <c r="L648"/>
      <c r="M648"/>
      <c r="N648"/>
    </row>
    <row r="649" spans="7:14" x14ac:dyDescent="0.3">
      <c r="G649"/>
      <c r="H649"/>
      <c r="I649"/>
      <c r="J649"/>
      <c r="K649"/>
      <c r="L649"/>
      <c r="M649"/>
      <c r="N649"/>
    </row>
    <row r="650" spans="7:14" x14ac:dyDescent="0.3">
      <c r="G650"/>
      <c r="H650"/>
      <c r="I650"/>
      <c r="J650"/>
      <c r="K650"/>
      <c r="L650"/>
      <c r="M650"/>
      <c r="N650"/>
    </row>
    <row r="651" spans="7:14" x14ac:dyDescent="0.3">
      <c r="G651"/>
      <c r="H651"/>
      <c r="I651"/>
      <c r="J651"/>
      <c r="K651"/>
      <c r="L651"/>
      <c r="M651"/>
      <c r="N651"/>
    </row>
    <row r="652" spans="7:14" x14ac:dyDescent="0.3">
      <c r="G652"/>
      <c r="H652"/>
      <c r="I652"/>
      <c r="J652"/>
      <c r="K652"/>
      <c r="L652"/>
      <c r="M652"/>
      <c r="N652"/>
    </row>
    <row r="653" spans="7:14" x14ac:dyDescent="0.3">
      <c r="G653"/>
      <c r="H653"/>
      <c r="I653"/>
      <c r="J653"/>
      <c r="K653"/>
      <c r="L653"/>
      <c r="M653"/>
      <c r="N653"/>
    </row>
    <row r="654" spans="7:14" x14ac:dyDescent="0.3">
      <c r="G654"/>
      <c r="H654"/>
      <c r="I654"/>
      <c r="J654"/>
      <c r="K654"/>
      <c r="L654"/>
      <c r="M654"/>
      <c r="N654"/>
    </row>
    <row r="655" spans="7:14" x14ac:dyDescent="0.3">
      <c r="G655"/>
      <c r="H655"/>
      <c r="I655"/>
      <c r="J655"/>
      <c r="K655"/>
      <c r="L655"/>
      <c r="M655"/>
      <c r="N655"/>
    </row>
    <row r="656" spans="7:14" x14ac:dyDescent="0.3">
      <c r="G656"/>
      <c r="H656"/>
      <c r="I656"/>
      <c r="J656"/>
      <c r="K656"/>
      <c r="L656"/>
      <c r="M656"/>
      <c r="N656"/>
    </row>
    <row r="657" spans="7:14" x14ac:dyDescent="0.3">
      <c r="G657"/>
      <c r="H657"/>
      <c r="I657"/>
      <c r="J657"/>
      <c r="K657"/>
      <c r="L657"/>
      <c r="M657"/>
      <c r="N657"/>
    </row>
    <row r="658" spans="7:14" x14ac:dyDescent="0.3">
      <c r="G658"/>
      <c r="H658"/>
      <c r="I658"/>
      <c r="J658"/>
      <c r="K658"/>
      <c r="L658"/>
      <c r="M658"/>
      <c r="N658"/>
    </row>
    <row r="659" spans="7:14" x14ac:dyDescent="0.3">
      <c r="G659"/>
      <c r="H659"/>
      <c r="I659"/>
      <c r="J659"/>
      <c r="K659"/>
      <c r="L659"/>
      <c r="M659"/>
      <c r="N659"/>
    </row>
    <row r="660" spans="7:14" x14ac:dyDescent="0.3">
      <c r="G660"/>
      <c r="H660"/>
      <c r="I660"/>
      <c r="J660"/>
      <c r="K660"/>
      <c r="L660"/>
      <c r="M660"/>
      <c r="N660"/>
    </row>
    <row r="661" spans="7:14" x14ac:dyDescent="0.3">
      <c r="G661"/>
      <c r="H661"/>
      <c r="I661"/>
      <c r="J661"/>
      <c r="K661"/>
      <c r="L661"/>
      <c r="M661"/>
      <c r="N661"/>
    </row>
    <row r="662" spans="7:14" x14ac:dyDescent="0.3">
      <c r="G662"/>
      <c r="H662"/>
      <c r="I662"/>
      <c r="J662"/>
      <c r="K662"/>
      <c r="L662"/>
      <c r="M662"/>
      <c r="N662"/>
    </row>
    <row r="663" spans="7:14" x14ac:dyDescent="0.3">
      <c r="G663"/>
      <c r="H663"/>
      <c r="I663"/>
      <c r="J663"/>
      <c r="K663"/>
      <c r="L663"/>
      <c r="M663"/>
      <c r="N663"/>
    </row>
    <row r="664" spans="7:14" x14ac:dyDescent="0.3">
      <c r="G664"/>
      <c r="H664"/>
      <c r="I664"/>
      <c r="J664"/>
      <c r="K664"/>
      <c r="L664"/>
      <c r="M664"/>
      <c r="N664"/>
    </row>
    <row r="665" spans="7:14" x14ac:dyDescent="0.3">
      <c r="G665"/>
      <c r="H665"/>
      <c r="I665"/>
      <c r="J665"/>
      <c r="K665"/>
      <c r="L665"/>
      <c r="M665"/>
      <c r="N665"/>
    </row>
    <row r="666" spans="7:14" x14ac:dyDescent="0.3">
      <c r="G666"/>
      <c r="H666"/>
      <c r="I666"/>
      <c r="J666"/>
      <c r="K666"/>
      <c r="L666"/>
      <c r="M666"/>
      <c r="N666"/>
    </row>
    <row r="667" spans="7:14" x14ac:dyDescent="0.3">
      <c r="G667"/>
      <c r="H667"/>
      <c r="I667"/>
      <c r="J667"/>
      <c r="K667"/>
      <c r="L667"/>
      <c r="M667"/>
      <c r="N667"/>
    </row>
    <row r="668" spans="7:14" x14ac:dyDescent="0.3">
      <c r="G668"/>
      <c r="H668"/>
      <c r="I668"/>
      <c r="J668"/>
      <c r="K668"/>
      <c r="L668"/>
      <c r="M668"/>
      <c r="N668"/>
    </row>
    <row r="669" spans="7:14" x14ac:dyDescent="0.3">
      <c r="G669"/>
      <c r="H669"/>
      <c r="I669"/>
      <c r="J669"/>
      <c r="K669"/>
      <c r="L669"/>
      <c r="M669"/>
      <c r="N669"/>
    </row>
    <row r="670" spans="7:14" x14ac:dyDescent="0.3">
      <c r="G670"/>
      <c r="H670"/>
      <c r="I670"/>
      <c r="J670"/>
      <c r="K670"/>
      <c r="L670"/>
      <c r="M670"/>
      <c r="N670"/>
    </row>
    <row r="671" spans="7:14" x14ac:dyDescent="0.3">
      <c r="G671"/>
      <c r="H671"/>
      <c r="I671"/>
      <c r="J671"/>
      <c r="K671"/>
      <c r="L671"/>
      <c r="M671"/>
      <c r="N671"/>
    </row>
    <row r="672" spans="7:14" x14ac:dyDescent="0.3">
      <c r="G672"/>
      <c r="H672"/>
      <c r="I672"/>
      <c r="J672"/>
      <c r="K672"/>
      <c r="L672"/>
      <c r="M672"/>
      <c r="N672"/>
    </row>
    <row r="673" spans="7:14" x14ac:dyDescent="0.3">
      <c r="G673"/>
      <c r="H673"/>
      <c r="I673"/>
      <c r="J673"/>
      <c r="K673"/>
      <c r="L673"/>
      <c r="M673"/>
      <c r="N673"/>
    </row>
    <row r="674" spans="7:14" x14ac:dyDescent="0.3">
      <c r="G674"/>
      <c r="H674"/>
      <c r="I674"/>
      <c r="J674"/>
      <c r="K674"/>
      <c r="L674"/>
      <c r="M674"/>
      <c r="N674"/>
    </row>
    <row r="675" spans="7:14" x14ac:dyDescent="0.3">
      <c r="G675"/>
      <c r="H675"/>
      <c r="I675"/>
      <c r="J675"/>
      <c r="K675"/>
      <c r="L675"/>
      <c r="M675"/>
      <c r="N675"/>
    </row>
    <row r="676" spans="7:14" x14ac:dyDescent="0.3">
      <c r="G676"/>
      <c r="H676"/>
      <c r="I676"/>
      <c r="J676"/>
      <c r="K676"/>
      <c r="L676"/>
      <c r="M676"/>
      <c r="N676"/>
    </row>
    <row r="677" spans="7:14" x14ac:dyDescent="0.3">
      <c r="G677"/>
      <c r="H677"/>
      <c r="I677"/>
      <c r="J677"/>
      <c r="K677"/>
      <c r="L677"/>
      <c r="M677"/>
      <c r="N677"/>
    </row>
    <row r="678" spans="7:14" x14ac:dyDescent="0.3">
      <c r="G678"/>
      <c r="H678"/>
      <c r="I678"/>
      <c r="J678"/>
      <c r="K678"/>
      <c r="L678"/>
      <c r="M678"/>
      <c r="N678"/>
    </row>
    <row r="679" spans="7:14" x14ac:dyDescent="0.3">
      <c r="G679"/>
      <c r="H679"/>
      <c r="I679"/>
      <c r="J679"/>
      <c r="K679"/>
      <c r="L679"/>
      <c r="M679"/>
      <c r="N679"/>
    </row>
    <row r="680" spans="7:14" x14ac:dyDescent="0.3">
      <c r="G680"/>
      <c r="H680"/>
      <c r="I680"/>
      <c r="J680"/>
      <c r="K680"/>
      <c r="L680"/>
      <c r="M680"/>
      <c r="N680"/>
    </row>
    <row r="681" spans="7:14" x14ac:dyDescent="0.3">
      <c r="G681"/>
      <c r="H681"/>
      <c r="I681"/>
      <c r="J681"/>
      <c r="K681"/>
      <c r="L681"/>
      <c r="M681"/>
      <c r="N681"/>
    </row>
    <row r="682" spans="7:14" x14ac:dyDescent="0.3">
      <c r="G682"/>
      <c r="H682"/>
      <c r="I682"/>
      <c r="J682"/>
      <c r="K682"/>
      <c r="L682"/>
      <c r="M682"/>
      <c r="N682"/>
    </row>
    <row r="683" spans="7:14" x14ac:dyDescent="0.3">
      <c r="G683"/>
      <c r="H683"/>
      <c r="I683"/>
      <c r="J683"/>
      <c r="K683"/>
      <c r="L683"/>
      <c r="M683"/>
      <c r="N683"/>
    </row>
    <row r="684" spans="7:14" x14ac:dyDescent="0.3">
      <c r="G684"/>
      <c r="H684"/>
      <c r="I684"/>
      <c r="J684"/>
      <c r="K684"/>
      <c r="L684"/>
      <c r="M684"/>
      <c r="N684"/>
    </row>
    <row r="685" spans="7:14" x14ac:dyDescent="0.3">
      <c r="G685"/>
      <c r="H685"/>
      <c r="I685"/>
      <c r="J685"/>
      <c r="K685"/>
      <c r="L685"/>
      <c r="M685"/>
      <c r="N685"/>
    </row>
    <row r="686" spans="7:14" x14ac:dyDescent="0.3">
      <c r="G686"/>
      <c r="H686"/>
      <c r="I686"/>
      <c r="J686"/>
      <c r="K686"/>
      <c r="L686"/>
      <c r="M686"/>
      <c r="N686"/>
    </row>
    <row r="687" spans="7:14" x14ac:dyDescent="0.3">
      <c r="G687"/>
      <c r="H687"/>
      <c r="I687"/>
      <c r="J687"/>
      <c r="K687"/>
      <c r="L687"/>
      <c r="M687"/>
      <c r="N687"/>
    </row>
    <row r="688" spans="7:14" x14ac:dyDescent="0.3">
      <c r="G688"/>
      <c r="H688"/>
      <c r="I688"/>
      <c r="J688"/>
      <c r="K688"/>
      <c r="L688"/>
      <c r="M688"/>
      <c r="N688"/>
    </row>
    <row r="689" spans="7:14" x14ac:dyDescent="0.3">
      <c r="G689"/>
      <c r="H689"/>
      <c r="I689"/>
      <c r="J689"/>
      <c r="K689"/>
      <c r="L689"/>
      <c r="M689"/>
      <c r="N689"/>
    </row>
    <row r="690" spans="7:14" x14ac:dyDescent="0.3">
      <c r="G690"/>
      <c r="H690"/>
      <c r="I690"/>
      <c r="J690"/>
      <c r="K690"/>
      <c r="L690"/>
      <c r="M690"/>
      <c r="N690"/>
    </row>
    <row r="691" spans="7:14" x14ac:dyDescent="0.3">
      <c r="G691"/>
      <c r="H691"/>
      <c r="I691"/>
      <c r="J691"/>
      <c r="K691"/>
      <c r="L691"/>
      <c r="M691"/>
      <c r="N691"/>
    </row>
    <row r="692" spans="7:14" x14ac:dyDescent="0.3">
      <c r="G692"/>
      <c r="H692"/>
      <c r="I692"/>
      <c r="J692"/>
      <c r="K692"/>
      <c r="L692"/>
      <c r="M692"/>
      <c r="N692"/>
    </row>
    <row r="693" spans="7:14" x14ac:dyDescent="0.3">
      <c r="G693"/>
      <c r="H693"/>
      <c r="I693"/>
      <c r="J693"/>
      <c r="K693"/>
      <c r="L693"/>
      <c r="M693"/>
      <c r="N693"/>
    </row>
    <row r="694" spans="7:14" x14ac:dyDescent="0.3">
      <c r="G694"/>
      <c r="H694"/>
      <c r="I694"/>
      <c r="J694"/>
      <c r="K694"/>
      <c r="L694"/>
      <c r="M694"/>
      <c r="N694"/>
    </row>
    <row r="695" spans="7:14" x14ac:dyDescent="0.3">
      <c r="G695"/>
      <c r="H695"/>
      <c r="I695"/>
      <c r="J695"/>
      <c r="K695"/>
      <c r="L695"/>
      <c r="M695"/>
      <c r="N695"/>
    </row>
    <row r="696" spans="7:14" x14ac:dyDescent="0.3">
      <c r="G696"/>
      <c r="H696"/>
      <c r="I696"/>
      <c r="J696"/>
      <c r="K696"/>
      <c r="L696"/>
      <c r="M696"/>
      <c r="N696"/>
    </row>
    <row r="697" spans="7:14" x14ac:dyDescent="0.3">
      <c r="G697"/>
      <c r="H697"/>
      <c r="I697"/>
      <c r="J697"/>
      <c r="K697"/>
      <c r="L697"/>
      <c r="M697"/>
      <c r="N697"/>
    </row>
    <row r="698" spans="7:14" x14ac:dyDescent="0.3">
      <c r="G698"/>
      <c r="H698"/>
      <c r="I698"/>
      <c r="J698"/>
      <c r="K698"/>
      <c r="L698"/>
      <c r="M698"/>
      <c r="N698"/>
    </row>
    <row r="699" spans="7:14" x14ac:dyDescent="0.3">
      <c r="G699"/>
      <c r="H699"/>
      <c r="I699"/>
      <c r="J699"/>
      <c r="K699"/>
      <c r="L699"/>
      <c r="M699"/>
      <c r="N699"/>
    </row>
    <row r="700" spans="7:14" x14ac:dyDescent="0.3">
      <c r="G700"/>
      <c r="H700"/>
      <c r="I700"/>
      <c r="J700"/>
      <c r="K700"/>
      <c r="L700"/>
      <c r="M700"/>
      <c r="N700"/>
    </row>
    <row r="701" spans="7:14" x14ac:dyDescent="0.3">
      <c r="G701"/>
      <c r="H701"/>
      <c r="I701"/>
      <c r="J701"/>
      <c r="K701"/>
      <c r="L701"/>
      <c r="M701"/>
      <c r="N701"/>
    </row>
    <row r="702" spans="7:14" x14ac:dyDescent="0.3">
      <c r="G702"/>
      <c r="H702"/>
      <c r="I702"/>
      <c r="J702"/>
      <c r="K702"/>
      <c r="L702"/>
      <c r="M702"/>
      <c r="N702"/>
    </row>
    <row r="703" spans="7:14" x14ac:dyDescent="0.3">
      <c r="G703"/>
      <c r="H703"/>
      <c r="I703"/>
      <c r="J703"/>
      <c r="K703"/>
      <c r="L703"/>
      <c r="M703"/>
      <c r="N703"/>
    </row>
    <row r="704" spans="7:14" x14ac:dyDescent="0.3">
      <c r="G704"/>
      <c r="H704"/>
      <c r="I704"/>
      <c r="J704"/>
      <c r="K704"/>
      <c r="L704"/>
      <c r="M704"/>
      <c r="N704"/>
    </row>
    <row r="705" spans="7:14" x14ac:dyDescent="0.3">
      <c r="G705"/>
      <c r="H705"/>
      <c r="I705"/>
      <c r="J705"/>
      <c r="K705"/>
      <c r="L705"/>
      <c r="M705"/>
      <c r="N705"/>
    </row>
    <row r="706" spans="7:14" x14ac:dyDescent="0.3">
      <c r="G706"/>
      <c r="H706"/>
      <c r="I706"/>
      <c r="J706"/>
      <c r="K706"/>
      <c r="L706"/>
      <c r="M706"/>
      <c r="N706"/>
    </row>
    <row r="707" spans="7:14" x14ac:dyDescent="0.3">
      <c r="G707"/>
      <c r="H707"/>
      <c r="I707"/>
      <c r="J707"/>
      <c r="K707"/>
      <c r="L707"/>
      <c r="M707"/>
      <c r="N707"/>
    </row>
    <row r="708" spans="7:14" x14ac:dyDescent="0.3">
      <c r="G708"/>
      <c r="H708"/>
      <c r="I708"/>
      <c r="J708"/>
      <c r="K708"/>
      <c r="L708"/>
      <c r="M708"/>
      <c r="N708"/>
    </row>
    <row r="709" spans="7:14" x14ac:dyDescent="0.3">
      <c r="G709"/>
      <c r="H709"/>
      <c r="I709"/>
      <c r="J709"/>
      <c r="K709"/>
      <c r="L709"/>
      <c r="M709"/>
      <c r="N709"/>
    </row>
    <row r="710" spans="7:14" x14ac:dyDescent="0.3">
      <c r="G710"/>
      <c r="H710"/>
      <c r="I710"/>
      <c r="J710"/>
      <c r="K710"/>
      <c r="L710"/>
      <c r="M710"/>
      <c r="N710"/>
    </row>
    <row r="711" spans="7:14" x14ac:dyDescent="0.3">
      <c r="G711"/>
      <c r="H711"/>
      <c r="I711"/>
      <c r="J711"/>
      <c r="K711"/>
      <c r="L711"/>
      <c r="M711"/>
      <c r="N711"/>
    </row>
    <row r="712" spans="7:14" x14ac:dyDescent="0.3">
      <c r="G712"/>
      <c r="H712"/>
      <c r="I712"/>
      <c r="J712"/>
      <c r="K712"/>
      <c r="L712"/>
      <c r="M712"/>
      <c r="N712"/>
    </row>
    <row r="713" spans="7:14" x14ac:dyDescent="0.3">
      <c r="G713"/>
      <c r="H713"/>
      <c r="I713"/>
      <c r="J713"/>
      <c r="K713"/>
      <c r="L713"/>
      <c r="M713"/>
      <c r="N713"/>
    </row>
    <row r="714" spans="7:14" x14ac:dyDescent="0.3">
      <c r="G714"/>
      <c r="H714"/>
      <c r="I714"/>
      <c r="J714"/>
      <c r="K714"/>
      <c r="L714"/>
      <c r="M714"/>
      <c r="N714"/>
    </row>
    <row r="715" spans="7:14" x14ac:dyDescent="0.3">
      <c r="G715"/>
      <c r="H715"/>
      <c r="I715"/>
      <c r="J715"/>
      <c r="K715"/>
      <c r="L715"/>
      <c r="M715"/>
      <c r="N715"/>
    </row>
    <row r="716" spans="7:14" x14ac:dyDescent="0.3">
      <c r="G716"/>
      <c r="H716"/>
      <c r="I716"/>
      <c r="J716"/>
      <c r="K716"/>
      <c r="L716"/>
      <c r="M716"/>
      <c r="N716"/>
    </row>
    <row r="717" spans="7:14" x14ac:dyDescent="0.3">
      <c r="G717"/>
      <c r="H717"/>
      <c r="I717"/>
      <c r="J717"/>
      <c r="K717"/>
      <c r="L717"/>
      <c r="M717"/>
      <c r="N717"/>
    </row>
    <row r="718" spans="7:14" x14ac:dyDescent="0.3">
      <c r="G718"/>
      <c r="H718"/>
      <c r="I718"/>
      <c r="J718"/>
      <c r="K718"/>
      <c r="L718"/>
      <c r="M718"/>
      <c r="N718"/>
    </row>
    <row r="719" spans="7:14" x14ac:dyDescent="0.3">
      <c r="G719"/>
      <c r="H719"/>
      <c r="I719"/>
      <c r="J719"/>
      <c r="K719"/>
      <c r="L719"/>
      <c r="M719"/>
      <c r="N719"/>
    </row>
    <row r="720" spans="7:14" x14ac:dyDescent="0.3">
      <c r="G720"/>
      <c r="H720"/>
      <c r="I720"/>
      <c r="J720"/>
      <c r="K720"/>
      <c r="L720"/>
      <c r="M720"/>
      <c r="N720"/>
    </row>
    <row r="721" spans="7:14" x14ac:dyDescent="0.3">
      <c r="G721"/>
      <c r="H721"/>
      <c r="I721"/>
      <c r="J721"/>
      <c r="K721"/>
      <c r="L721"/>
      <c r="M721"/>
      <c r="N721"/>
    </row>
    <row r="722" spans="7:14" x14ac:dyDescent="0.3">
      <c r="G722"/>
      <c r="H722"/>
      <c r="I722"/>
      <c r="J722"/>
      <c r="K722"/>
      <c r="L722"/>
      <c r="M722"/>
      <c r="N722"/>
    </row>
    <row r="723" spans="7:14" x14ac:dyDescent="0.3">
      <c r="G723"/>
      <c r="H723"/>
      <c r="I723"/>
      <c r="J723"/>
      <c r="K723"/>
      <c r="L723"/>
      <c r="M723"/>
      <c r="N723"/>
    </row>
    <row r="724" spans="7:14" x14ac:dyDescent="0.3">
      <c r="G724"/>
      <c r="H724"/>
      <c r="I724"/>
      <c r="J724"/>
      <c r="K724"/>
      <c r="L724"/>
      <c r="M724"/>
      <c r="N724"/>
    </row>
    <row r="725" spans="7:14" x14ac:dyDescent="0.3">
      <c r="G725"/>
      <c r="H725"/>
      <c r="I725"/>
      <c r="J725"/>
      <c r="K725"/>
      <c r="L725"/>
      <c r="M725"/>
      <c r="N725"/>
    </row>
    <row r="726" spans="7:14" x14ac:dyDescent="0.3">
      <c r="G726"/>
      <c r="H726"/>
      <c r="I726"/>
      <c r="J726"/>
      <c r="K726"/>
      <c r="L726"/>
      <c r="M726"/>
      <c r="N726"/>
    </row>
    <row r="727" spans="7:14" x14ac:dyDescent="0.3">
      <c r="G727"/>
      <c r="H727"/>
      <c r="I727"/>
      <c r="J727"/>
      <c r="K727"/>
      <c r="L727"/>
      <c r="M727"/>
      <c r="N727"/>
    </row>
    <row r="728" spans="7:14" x14ac:dyDescent="0.3">
      <c r="G728"/>
      <c r="H728"/>
      <c r="I728"/>
      <c r="J728"/>
      <c r="K728"/>
      <c r="L728"/>
      <c r="M728"/>
      <c r="N728"/>
    </row>
    <row r="729" spans="7:14" x14ac:dyDescent="0.3">
      <c r="G729"/>
      <c r="H729"/>
      <c r="I729"/>
      <c r="J729"/>
      <c r="K729"/>
      <c r="L729"/>
      <c r="M729"/>
      <c r="N729"/>
    </row>
    <row r="730" spans="7:14" x14ac:dyDescent="0.3">
      <c r="G730"/>
      <c r="H730"/>
      <c r="I730"/>
      <c r="J730"/>
      <c r="K730"/>
      <c r="L730"/>
      <c r="M730"/>
      <c r="N730"/>
    </row>
    <row r="731" spans="7:14" x14ac:dyDescent="0.3">
      <c r="G731"/>
      <c r="H731"/>
      <c r="I731"/>
      <c r="J731"/>
      <c r="K731"/>
      <c r="L731"/>
      <c r="M731"/>
      <c r="N731"/>
    </row>
    <row r="732" spans="7:14" x14ac:dyDescent="0.3">
      <c r="G732"/>
      <c r="H732"/>
      <c r="I732"/>
      <c r="J732"/>
      <c r="K732"/>
      <c r="L732"/>
      <c r="M732"/>
      <c r="N732"/>
    </row>
    <row r="733" spans="7:14" x14ac:dyDescent="0.3">
      <c r="G733"/>
      <c r="H733"/>
      <c r="I733"/>
      <c r="J733"/>
      <c r="K733"/>
      <c r="L733"/>
      <c r="M733"/>
      <c r="N733"/>
    </row>
    <row r="734" spans="7:14" x14ac:dyDescent="0.3">
      <c r="G734"/>
      <c r="H734"/>
      <c r="I734"/>
      <c r="J734"/>
      <c r="K734"/>
      <c r="L734"/>
      <c r="M734"/>
      <c r="N734"/>
    </row>
    <row r="735" spans="7:14" x14ac:dyDescent="0.3">
      <c r="G735"/>
      <c r="H735"/>
      <c r="I735"/>
      <c r="J735"/>
      <c r="K735"/>
      <c r="L735"/>
      <c r="M735"/>
      <c r="N735"/>
    </row>
    <row r="736" spans="7:14" x14ac:dyDescent="0.3">
      <c r="G736"/>
      <c r="H736"/>
      <c r="I736"/>
      <c r="J736"/>
      <c r="K736"/>
      <c r="L736"/>
      <c r="M736"/>
      <c r="N736"/>
    </row>
    <row r="737" spans="7:14" x14ac:dyDescent="0.3">
      <c r="G737"/>
      <c r="H737"/>
      <c r="I737"/>
      <c r="J737"/>
      <c r="K737"/>
      <c r="L737"/>
      <c r="M737"/>
      <c r="N737"/>
    </row>
    <row r="738" spans="7:14" x14ac:dyDescent="0.3">
      <c r="G738"/>
      <c r="H738"/>
      <c r="I738"/>
      <c r="J738"/>
      <c r="K738"/>
      <c r="L738"/>
      <c r="M738"/>
      <c r="N738"/>
    </row>
    <row r="739" spans="7:14" x14ac:dyDescent="0.3">
      <c r="G739"/>
      <c r="H739"/>
      <c r="I739"/>
      <c r="J739"/>
      <c r="K739"/>
      <c r="L739"/>
      <c r="M739"/>
      <c r="N739"/>
    </row>
    <row r="740" spans="7:14" x14ac:dyDescent="0.3">
      <c r="G740"/>
      <c r="H740"/>
      <c r="I740"/>
      <c r="J740"/>
      <c r="K740"/>
      <c r="L740"/>
      <c r="M740"/>
      <c r="N740"/>
    </row>
    <row r="741" spans="7:14" x14ac:dyDescent="0.3">
      <c r="G741"/>
      <c r="H741"/>
      <c r="I741"/>
      <c r="J741"/>
      <c r="K741"/>
      <c r="L741"/>
      <c r="M741"/>
      <c r="N741"/>
    </row>
    <row r="742" spans="7:14" x14ac:dyDescent="0.3">
      <c r="G742"/>
      <c r="H742"/>
      <c r="I742"/>
      <c r="J742"/>
      <c r="K742"/>
      <c r="L742"/>
      <c r="M742"/>
      <c r="N742"/>
    </row>
    <row r="743" spans="7:14" x14ac:dyDescent="0.3">
      <c r="G743"/>
      <c r="H743"/>
      <c r="I743"/>
      <c r="J743"/>
      <c r="K743"/>
      <c r="L743"/>
      <c r="M743"/>
      <c r="N743"/>
    </row>
    <row r="744" spans="7:14" x14ac:dyDescent="0.3">
      <c r="G744"/>
      <c r="H744"/>
      <c r="I744"/>
      <c r="J744"/>
      <c r="K744"/>
      <c r="L744"/>
      <c r="M744"/>
      <c r="N744"/>
    </row>
    <row r="745" spans="7:14" x14ac:dyDescent="0.3">
      <c r="G745"/>
      <c r="H745"/>
      <c r="I745"/>
      <c r="J745"/>
      <c r="K745"/>
      <c r="L745"/>
      <c r="M745"/>
      <c r="N745"/>
    </row>
    <row r="746" spans="7:14" x14ac:dyDescent="0.3">
      <c r="G746"/>
      <c r="H746"/>
      <c r="I746"/>
      <c r="J746"/>
      <c r="K746"/>
      <c r="L746"/>
      <c r="M746"/>
      <c r="N746"/>
    </row>
    <row r="747" spans="7:14" x14ac:dyDescent="0.3">
      <c r="G747"/>
      <c r="H747"/>
      <c r="I747"/>
      <c r="J747"/>
      <c r="K747"/>
      <c r="L747"/>
      <c r="M747"/>
      <c r="N747"/>
    </row>
    <row r="748" spans="7:14" x14ac:dyDescent="0.3">
      <c r="G748"/>
      <c r="H748"/>
      <c r="I748"/>
      <c r="J748"/>
      <c r="K748"/>
      <c r="L748"/>
      <c r="M748"/>
      <c r="N748"/>
    </row>
    <row r="749" spans="7:14" x14ac:dyDescent="0.3">
      <c r="G749"/>
      <c r="H749"/>
      <c r="I749"/>
      <c r="J749"/>
      <c r="K749"/>
      <c r="L749"/>
      <c r="M749"/>
      <c r="N749"/>
    </row>
    <row r="750" spans="7:14" x14ac:dyDescent="0.3">
      <c r="G750"/>
      <c r="H750"/>
      <c r="I750"/>
      <c r="J750"/>
      <c r="K750"/>
      <c r="L750"/>
      <c r="M750"/>
      <c r="N750"/>
    </row>
    <row r="751" spans="7:14" x14ac:dyDescent="0.3">
      <c r="G751"/>
      <c r="H751"/>
      <c r="I751"/>
      <c r="J751"/>
      <c r="K751"/>
      <c r="L751"/>
      <c r="M751"/>
      <c r="N751"/>
    </row>
    <row r="752" spans="7:14" x14ac:dyDescent="0.3">
      <c r="G752"/>
      <c r="H752"/>
      <c r="I752"/>
      <c r="J752"/>
      <c r="K752"/>
      <c r="L752"/>
      <c r="M752"/>
      <c r="N752"/>
    </row>
    <row r="753" spans="7:14" x14ac:dyDescent="0.3">
      <c r="G753"/>
      <c r="H753"/>
      <c r="I753"/>
      <c r="J753"/>
      <c r="K753"/>
      <c r="L753"/>
      <c r="M753"/>
      <c r="N753"/>
    </row>
    <row r="754" spans="7:14" x14ac:dyDescent="0.3">
      <c r="G754"/>
      <c r="H754"/>
      <c r="I754"/>
      <c r="J754"/>
      <c r="K754"/>
      <c r="L754"/>
      <c r="M754"/>
      <c r="N754"/>
    </row>
    <row r="755" spans="7:14" x14ac:dyDescent="0.3">
      <c r="G755"/>
      <c r="H755"/>
      <c r="I755"/>
      <c r="J755"/>
      <c r="K755"/>
      <c r="L755"/>
      <c r="M755"/>
      <c r="N755"/>
    </row>
    <row r="756" spans="7:14" x14ac:dyDescent="0.3">
      <c r="G756"/>
      <c r="H756"/>
      <c r="I756"/>
      <c r="J756"/>
      <c r="K756"/>
      <c r="L756"/>
      <c r="M756"/>
      <c r="N756"/>
    </row>
    <row r="757" spans="7:14" x14ac:dyDescent="0.3">
      <c r="G757"/>
      <c r="H757"/>
      <c r="I757"/>
      <c r="J757"/>
      <c r="K757"/>
      <c r="L757"/>
      <c r="M757"/>
      <c r="N757"/>
    </row>
    <row r="758" spans="7:14" x14ac:dyDescent="0.3">
      <c r="G758"/>
      <c r="H758"/>
      <c r="I758"/>
      <c r="J758"/>
      <c r="K758"/>
      <c r="L758"/>
      <c r="M758"/>
      <c r="N758"/>
    </row>
    <row r="759" spans="7:14" x14ac:dyDescent="0.3">
      <c r="G759"/>
      <c r="H759"/>
      <c r="I759"/>
      <c r="J759"/>
      <c r="K759"/>
      <c r="L759"/>
      <c r="M759"/>
      <c r="N759"/>
    </row>
    <row r="760" spans="7:14" x14ac:dyDescent="0.3">
      <c r="G760"/>
      <c r="H760"/>
      <c r="I760"/>
      <c r="J760"/>
      <c r="K760"/>
      <c r="L760"/>
      <c r="M760"/>
      <c r="N760"/>
    </row>
    <row r="761" spans="7:14" x14ac:dyDescent="0.3">
      <c r="G761"/>
      <c r="H761"/>
      <c r="I761"/>
      <c r="J761"/>
      <c r="K761"/>
      <c r="L761"/>
      <c r="M761"/>
      <c r="N761"/>
    </row>
    <row r="762" spans="7:14" x14ac:dyDescent="0.3">
      <c r="G762"/>
      <c r="H762"/>
      <c r="I762"/>
      <c r="J762"/>
      <c r="K762"/>
      <c r="L762"/>
      <c r="M762"/>
      <c r="N762"/>
    </row>
    <row r="763" spans="7:14" x14ac:dyDescent="0.3">
      <c r="G763"/>
      <c r="H763"/>
      <c r="I763"/>
      <c r="J763"/>
      <c r="K763"/>
      <c r="L763"/>
      <c r="M763"/>
      <c r="N763"/>
    </row>
    <row r="764" spans="7:14" x14ac:dyDescent="0.3">
      <c r="G764"/>
      <c r="H764"/>
      <c r="I764"/>
      <c r="J764"/>
      <c r="K764"/>
      <c r="L764"/>
      <c r="M764"/>
      <c r="N764"/>
    </row>
    <row r="765" spans="7:14" x14ac:dyDescent="0.3">
      <c r="G765"/>
      <c r="H765"/>
      <c r="I765"/>
      <c r="J765"/>
      <c r="K765"/>
      <c r="L765"/>
      <c r="M765"/>
      <c r="N765"/>
    </row>
    <row r="766" spans="7:14" x14ac:dyDescent="0.3">
      <c r="G766"/>
      <c r="H766"/>
      <c r="I766"/>
      <c r="J766"/>
      <c r="K766"/>
      <c r="L766"/>
      <c r="M766"/>
      <c r="N766"/>
    </row>
    <row r="767" spans="7:14" x14ac:dyDescent="0.3">
      <c r="G767"/>
      <c r="H767"/>
      <c r="I767"/>
      <c r="J767"/>
      <c r="K767"/>
      <c r="L767"/>
      <c r="M767"/>
      <c r="N767"/>
    </row>
    <row r="768" spans="7:14" x14ac:dyDescent="0.3">
      <c r="G768"/>
      <c r="H768"/>
      <c r="I768"/>
      <c r="J768"/>
      <c r="K768"/>
      <c r="L768"/>
      <c r="M768"/>
      <c r="N768"/>
    </row>
    <row r="769" spans="7:14" x14ac:dyDescent="0.3">
      <c r="G769"/>
      <c r="H769"/>
      <c r="I769"/>
      <c r="J769"/>
      <c r="K769"/>
      <c r="L769"/>
      <c r="M769"/>
      <c r="N769"/>
    </row>
    <row r="770" spans="7:14" x14ac:dyDescent="0.3">
      <c r="G770"/>
      <c r="H770"/>
      <c r="I770"/>
      <c r="J770"/>
      <c r="K770"/>
      <c r="L770"/>
      <c r="M770"/>
      <c r="N770"/>
    </row>
    <row r="771" spans="7:14" x14ac:dyDescent="0.3">
      <c r="G771"/>
      <c r="H771"/>
      <c r="I771"/>
      <c r="J771"/>
      <c r="K771"/>
      <c r="L771"/>
      <c r="M771"/>
      <c r="N771"/>
    </row>
    <row r="772" spans="7:14" x14ac:dyDescent="0.3">
      <c r="G772"/>
      <c r="H772"/>
      <c r="I772"/>
      <c r="J772"/>
      <c r="K772"/>
      <c r="L772"/>
      <c r="M772"/>
      <c r="N772"/>
    </row>
    <row r="773" spans="7:14" x14ac:dyDescent="0.3">
      <c r="G773"/>
      <c r="H773"/>
      <c r="I773"/>
      <c r="J773"/>
      <c r="K773"/>
      <c r="L773"/>
      <c r="M773"/>
      <c r="N773"/>
    </row>
    <row r="774" spans="7:14" x14ac:dyDescent="0.3">
      <c r="G774"/>
      <c r="H774"/>
      <c r="I774"/>
      <c r="J774"/>
      <c r="K774"/>
      <c r="L774"/>
      <c r="M774"/>
      <c r="N774"/>
    </row>
    <row r="775" spans="7:14" x14ac:dyDescent="0.3">
      <c r="G775"/>
      <c r="H775"/>
      <c r="I775"/>
      <c r="J775"/>
      <c r="K775"/>
      <c r="L775"/>
      <c r="M775"/>
      <c r="N775"/>
    </row>
    <row r="776" spans="7:14" x14ac:dyDescent="0.3">
      <c r="G776"/>
      <c r="H776"/>
      <c r="I776"/>
      <c r="J776"/>
      <c r="K776"/>
      <c r="L776"/>
      <c r="M776"/>
      <c r="N776"/>
    </row>
    <row r="777" spans="7:14" x14ac:dyDescent="0.3">
      <c r="G777"/>
      <c r="H777"/>
      <c r="I777"/>
      <c r="J777"/>
      <c r="K777"/>
      <c r="L777"/>
      <c r="M777"/>
      <c r="N777"/>
    </row>
    <row r="778" spans="7:14" x14ac:dyDescent="0.3">
      <c r="G778"/>
      <c r="H778"/>
      <c r="I778"/>
      <c r="J778"/>
      <c r="K778"/>
      <c r="L778"/>
      <c r="M778"/>
      <c r="N778"/>
    </row>
    <row r="779" spans="7:14" x14ac:dyDescent="0.3">
      <c r="G779"/>
      <c r="H779"/>
      <c r="I779"/>
      <c r="J779"/>
      <c r="K779"/>
      <c r="L779"/>
      <c r="M779"/>
      <c r="N779"/>
    </row>
    <row r="780" spans="7:14" x14ac:dyDescent="0.3">
      <c r="G780"/>
      <c r="H780"/>
      <c r="I780"/>
      <c r="J780"/>
      <c r="K780"/>
      <c r="L780"/>
      <c r="M780"/>
      <c r="N780"/>
    </row>
    <row r="781" spans="7:14" x14ac:dyDescent="0.3">
      <c r="G781"/>
      <c r="H781"/>
      <c r="I781"/>
      <c r="J781"/>
      <c r="K781"/>
      <c r="L781"/>
      <c r="M781"/>
      <c r="N781"/>
    </row>
    <row r="782" spans="7:14" x14ac:dyDescent="0.3">
      <c r="G782"/>
      <c r="H782"/>
      <c r="I782"/>
      <c r="J782"/>
      <c r="K782"/>
      <c r="L782"/>
      <c r="M782"/>
      <c r="N782"/>
    </row>
    <row r="783" spans="7:14" x14ac:dyDescent="0.3">
      <c r="G783"/>
      <c r="H783"/>
      <c r="I783"/>
      <c r="J783"/>
      <c r="K783"/>
      <c r="L783"/>
      <c r="M783"/>
      <c r="N783"/>
    </row>
    <row r="784" spans="7:14" x14ac:dyDescent="0.3">
      <c r="G784"/>
      <c r="H784"/>
      <c r="I784"/>
      <c r="J784"/>
      <c r="K784"/>
      <c r="L784"/>
      <c r="M784"/>
      <c r="N784"/>
    </row>
    <row r="785" spans="7:14" x14ac:dyDescent="0.3">
      <c r="G785"/>
      <c r="H785"/>
      <c r="I785"/>
      <c r="J785"/>
      <c r="K785"/>
      <c r="L785"/>
      <c r="M785"/>
      <c r="N785"/>
    </row>
    <row r="786" spans="7:14" x14ac:dyDescent="0.3">
      <c r="G786"/>
      <c r="H786"/>
      <c r="I786"/>
      <c r="J786"/>
      <c r="K786"/>
      <c r="L786"/>
      <c r="M786"/>
      <c r="N786"/>
    </row>
    <row r="787" spans="7:14" x14ac:dyDescent="0.3">
      <c r="G787"/>
      <c r="H787"/>
      <c r="I787"/>
      <c r="J787"/>
      <c r="K787"/>
      <c r="L787"/>
      <c r="M787"/>
      <c r="N787"/>
    </row>
    <row r="788" spans="7:14" x14ac:dyDescent="0.3">
      <c r="G788"/>
      <c r="H788"/>
      <c r="I788"/>
      <c r="J788"/>
      <c r="K788"/>
      <c r="L788"/>
      <c r="M788"/>
      <c r="N788"/>
    </row>
    <row r="789" spans="7:14" x14ac:dyDescent="0.3">
      <c r="G789"/>
      <c r="H789"/>
      <c r="I789"/>
      <c r="J789"/>
      <c r="K789"/>
      <c r="L789"/>
      <c r="M789"/>
      <c r="N789"/>
    </row>
    <row r="790" spans="7:14" x14ac:dyDescent="0.3">
      <c r="G790"/>
      <c r="H790"/>
      <c r="I790"/>
      <c r="J790"/>
      <c r="K790"/>
      <c r="L790"/>
      <c r="M790"/>
      <c r="N790"/>
    </row>
    <row r="791" spans="7:14" x14ac:dyDescent="0.3">
      <c r="G791"/>
      <c r="H791"/>
      <c r="I791"/>
      <c r="J791"/>
      <c r="K791"/>
      <c r="L791"/>
      <c r="M791"/>
      <c r="N791"/>
    </row>
    <row r="792" spans="7:14" x14ac:dyDescent="0.3">
      <c r="G792"/>
      <c r="H792"/>
      <c r="I792"/>
      <c r="J792"/>
      <c r="K792"/>
      <c r="L792"/>
      <c r="M792"/>
      <c r="N792"/>
    </row>
    <row r="793" spans="7:14" x14ac:dyDescent="0.3">
      <c r="G793"/>
      <c r="H793"/>
      <c r="I793"/>
      <c r="J793"/>
      <c r="K793"/>
      <c r="L793"/>
      <c r="M793"/>
      <c r="N793"/>
    </row>
    <row r="794" spans="7:14" x14ac:dyDescent="0.3">
      <c r="G794"/>
      <c r="H794"/>
      <c r="I794"/>
      <c r="J794"/>
      <c r="K794"/>
      <c r="L794"/>
      <c r="M794"/>
      <c r="N794"/>
    </row>
    <row r="795" spans="7:14" x14ac:dyDescent="0.3">
      <c r="G795"/>
      <c r="H795"/>
      <c r="I795"/>
      <c r="J795"/>
      <c r="K795"/>
      <c r="L795"/>
      <c r="M795"/>
      <c r="N795"/>
    </row>
    <row r="796" spans="7:14" x14ac:dyDescent="0.3">
      <c r="G796"/>
      <c r="H796"/>
      <c r="I796"/>
      <c r="J796"/>
      <c r="K796"/>
      <c r="L796"/>
      <c r="M796"/>
      <c r="N796"/>
    </row>
    <row r="797" spans="7:14" x14ac:dyDescent="0.3">
      <c r="G797"/>
      <c r="H797"/>
      <c r="I797"/>
      <c r="J797"/>
      <c r="K797"/>
      <c r="L797"/>
      <c r="M797"/>
      <c r="N797"/>
    </row>
    <row r="798" spans="7:14" x14ac:dyDescent="0.3">
      <c r="G798"/>
      <c r="H798"/>
      <c r="I798"/>
      <c r="J798"/>
      <c r="K798"/>
      <c r="L798"/>
      <c r="M798"/>
      <c r="N798"/>
    </row>
    <row r="799" spans="7:14" x14ac:dyDescent="0.3">
      <c r="G799"/>
      <c r="H799"/>
      <c r="I799"/>
      <c r="J799"/>
      <c r="K799"/>
      <c r="L799"/>
      <c r="M799"/>
      <c r="N799"/>
    </row>
    <row r="800" spans="7:14" x14ac:dyDescent="0.3">
      <c r="G800"/>
      <c r="H800"/>
      <c r="I800"/>
      <c r="J800"/>
      <c r="K800"/>
      <c r="L800"/>
      <c r="M800"/>
      <c r="N800"/>
    </row>
    <row r="801" spans="7:14" x14ac:dyDescent="0.3">
      <c r="G801"/>
      <c r="H801"/>
      <c r="I801"/>
      <c r="J801"/>
      <c r="K801"/>
      <c r="L801"/>
      <c r="M801"/>
      <c r="N801"/>
    </row>
    <row r="802" spans="7:14" x14ac:dyDescent="0.3">
      <c r="G802"/>
      <c r="H802"/>
      <c r="I802"/>
      <c r="J802"/>
      <c r="K802"/>
      <c r="L802"/>
      <c r="M802"/>
      <c r="N802"/>
    </row>
    <row r="803" spans="7:14" x14ac:dyDescent="0.3">
      <c r="G803"/>
      <c r="H803"/>
      <c r="I803"/>
      <c r="J803"/>
      <c r="K803"/>
      <c r="L803"/>
      <c r="M803"/>
      <c r="N803"/>
    </row>
    <row r="804" spans="7:14" x14ac:dyDescent="0.3">
      <c r="G804"/>
      <c r="H804"/>
      <c r="I804"/>
      <c r="J804"/>
      <c r="K804"/>
      <c r="L804"/>
      <c r="M804"/>
      <c r="N804"/>
    </row>
    <row r="805" spans="7:14" x14ac:dyDescent="0.3">
      <c r="G805"/>
      <c r="H805"/>
      <c r="I805"/>
      <c r="J805"/>
      <c r="K805"/>
      <c r="L805"/>
      <c r="M805"/>
      <c r="N805"/>
    </row>
    <row r="806" spans="7:14" x14ac:dyDescent="0.3">
      <c r="G806"/>
      <c r="H806"/>
      <c r="I806"/>
      <c r="J806"/>
      <c r="K806"/>
      <c r="L806"/>
      <c r="M806"/>
      <c r="N806"/>
    </row>
    <row r="807" spans="7:14" x14ac:dyDescent="0.3">
      <c r="G807"/>
      <c r="H807"/>
      <c r="I807"/>
      <c r="J807"/>
      <c r="K807"/>
      <c r="L807"/>
      <c r="M807"/>
      <c r="N807"/>
    </row>
    <row r="808" spans="7:14" x14ac:dyDescent="0.3">
      <c r="G808"/>
      <c r="H808"/>
      <c r="I808"/>
      <c r="J808"/>
      <c r="K808"/>
      <c r="L808"/>
      <c r="M808"/>
      <c r="N808"/>
    </row>
    <row r="809" spans="7:14" x14ac:dyDescent="0.3">
      <c r="G809"/>
      <c r="H809"/>
      <c r="I809"/>
      <c r="J809"/>
      <c r="K809"/>
      <c r="L809"/>
      <c r="M809"/>
      <c r="N809"/>
    </row>
    <row r="810" spans="7:14" x14ac:dyDescent="0.3">
      <c r="G810"/>
      <c r="H810"/>
      <c r="I810"/>
      <c r="J810"/>
      <c r="K810"/>
      <c r="L810"/>
      <c r="M810"/>
      <c r="N810"/>
    </row>
    <row r="811" spans="7:14" x14ac:dyDescent="0.3">
      <c r="G811"/>
      <c r="H811"/>
      <c r="I811"/>
      <c r="J811"/>
      <c r="K811"/>
      <c r="L811"/>
      <c r="M811"/>
      <c r="N811"/>
    </row>
    <row r="812" spans="7:14" x14ac:dyDescent="0.3">
      <c r="G812"/>
      <c r="H812"/>
      <c r="I812"/>
      <c r="J812"/>
      <c r="K812"/>
      <c r="L812"/>
      <c r="M812"/>
      <c r="N812"/>
    </row>
    <row r="813" spans="7:14" x14ac:dyDescent="0.3">
      <c r="G813"/>
      <c r="H813"/>
      <c r="I813"/>
      <c r="J813"/>
      <c r="K813"/>
      <c r="L813"/>
      <c r="M813"/>
      <c r="N813"/>
    </row>
    <row r="814" spans="7:14" x14ac:dyDescent="0.3">
      <c r="G814"/>
      <c r="H814"/>
      <c r="I814"/>
      <c r="J814"/>
      <c r="K814"/>
      <c r="L814"/>
      <c r="M814"/>
      <c r="N814"/>
    </row>
    <row r="815" spans="7:14" x14ac:dyDescent="0.3">
      <c r="G815"/>
      <c r="H815"/>
      <c r="I815"/>
      <c r="J815"/>
      <c r="K815"/>
      <c r="L815"/>
      <c r="M815"/>
      <c r="N815"/>
    </row>
    <row r="816" spans="7:14" x14ac:dyDescent="0.3">
      <c r="G816"/>
      <c r="H816"/>
      <c r="I816"/>
      <c r="J816"/>
      <c r="K816"/>
      <c r="L816"/>
      <c r="M816"/>
      <c r="N816"/>
    </row>
    <row r="817" spans="7:14" x14ac:dyDescent="0.3">
      <c r="G817"/>
      <c r="H817"/>
      <c r="I817"/>
      <c r="J817"/>
      <c r="K817"/>
      <c r="L817"/>
      <c r="M817"/>
      <c r="N817"/>
    </row>
    <row r="818" spans="7:14" x14ac:dyDescent="0.3">
      <c r="G818"/>
      <c r="H818"/>
      <c r="I818"/>
      <c r="J818"/>
      <c r="K818"/>
      <c r="L818"/>
      <c r="M818"/>
      <c r="N818"/>
    </row>
    <row r="819" spans="7:14" x14ac:dyDescent="0.3">
      <c r="G819"/>
      <c r="H819"/>
      <c r="I819"/>
      <c r="J819"/>
      <c r="K819"/>
      <c r="L819"/>
      <c r="M819"/>
      <c r="N819"/>
    </row>
    <row r="820" spans="7:14" x14ac:dyDescent="0.3">
      <c r="G820"/>
      <c r="H820"/>
      <c r="I820"/>
      <c r="J820"/>
      <c r="K820"/>
      <c r="L820"/>
      <c r="M820"/>
      <c r="N820"/>
    </row>
    <row r="821" spans="7:14" x14ac:dyDescent="0.3">
      <c r="G821"/>
      <c r="H821"/>
      <c r="I821"/>
      <c r="J821"/>
      <c r="K821"/>
      <c r="L821"/>
      <c r="M821"/>
      <c r="N821"/>
    </row>
    <row r="822" spans="7:14" x14ac:dyDescent="0.3">
      <c r="G822"/>
      <c r="H822"/>
      <c r="I822"/>
      <c r="J822"/>
      <c r="K822"/>
      <c r="L822"/>
      <c r="M822"/>
      <c r="N822"/>
    </row>
    <row r="823" spans="7:14" x14ac:dyDescent="0.3">
      <c r="G823"/>
      <c r="H823"/>
      <c r="I823"/>
      <c r="J823"/>
      <c r="K823"/>
      <c r="L823"/>
      <c r="M823"/>
      <c r="N823"/>
    </row>
    <row r="824" spans="7:14" x14ac:dyDescent="0.3">
      <c r="G824"/>
      <c r="H824"/>
      <c r="I824"/>
      <c r="J824"/>
      <c r="K824"/>
      <c r="L824"/>
      <c r="M824"/>
      <c r="N824"/>
    </row>
    <row r="825" spans="7:14" x14ac:dyDescent="0.3">
      <c r="G825"/>
      <c r="H825"/>
      <c r="I825"/>
      <c r="J825"/>
      <c r="K825"/>
      <c r="L825"/>
      <c r="M825"/>
      <c r="N825"/>
    </row>
    <row r="826" spans="7:14" x14ac:dyDescent="0.3">
      <c r="G826"/>
      <c r="H826"/>
      <c r="I826"/>
      <c r="J826"/>
      <c r="K826"/>
      <c r="L826"/>
      <c r="M826"/>
      <c r="N826"/>
    </row>
    <row r="827" spans="7:14" x14ac:dyDescent="0.3">
      <c r="G827"/>
      <c r="H827"/>
      <c r="I827"/>
      <c r="J827"/>
      <c r="K827"/>
      <c r="L827"/>
      <c r="M827"/>
      <c r="N827"/>
    </row>
    <row r="828" spans="7:14" x14ac:dyDescent="0.3">
      <c r="G828"/>
      <c r="H828"/>
      <c r="I828"/>
      <c r="J828"/>
      <c r="K828"/>
      <c r="L828"/>
      <c r="M828"/>
      <c r="N828"/>
    </row>
    <row r="829" spans="7:14" x14ac:dyDescent="0.3">
      <c r="G829"/>
      <c r="H829"/>
      <c r="I829"/>
      <c r="J829"/>
      <c r="K829"/>
      <c r="L829"/>
      <c r="M829"/>
      <c r="N829"/>
    </row>
    <row r="830" spans="7:14" x14ac:dyDescent="0.3">
      <c r="G830"/>
      <c r="H830"/>
      <c r="I830"/>
      <c r="J830"/>
      <c r="K830"/>
      <c r="L830"/>
      <c r="M830"/>
      <c r="N830"/>
    </row>
    <row r="831" spans="7:14" x14ac:dyDescent="0.3">
      <c r="G831"/>
      <c r="H831"/>
      <c r="I831"/>
      <c r="J831"/>
      <c r="K831"/>
      <c r="L831"/>
      <c r="M831"/>
      <c r="N831"/>
    </row>
    <row r="832" spans="7:14" x14ac:dyDescent="0.3">
      <c r="G832"/>
      <c r="H832"/>
      <c r="I832"/>
      <c r="J832"/>
      <c r="K832"/>
      <c r="L832"/>
      <c r="M832"/>
      <c r="N832"/>
    </row>
    <row r="833" spans="7:14" x14ac:dyDescent="0.3">
      <c r="G833"/>
      <c r="H833"/>
      <c r="I833"/>
      <c r="J833"/>
      <c r="K833"/>
      <c r="L833"/>
      <c r="M833"/>
      <c r="N833"/>
    </row>
    <row r="834" spans="7:14" x14ac:dyDescent="0.3">
      <c r="G834"/>
      <c r="H834"/>
      <c r="I834"/>
      <c r="J834"/>
      <c r="K834"/>
      <c r="L834"/>
      <c r="M834"/>
      <c r="N834"/>
    </row>
    <row r="835" spans="7:14" x14ac:dyDescent="0.3">
      <c r="G835"/>
      <c r="H835"/>
      <c r="I835"/>
      <c r="J835"/>
      <c r="K835"/>
      <c r="L835"/>
      <c r="M835"/>
      <c r="N835"/>
    </row>
    <row r="836" spans="7:14" x14ac:dyDescent="0.3">
      <c r="G836"/>
      <c r="H836"/>
      <c r="I836"/>
      <c r="J836"/>
      <c r="K836"/>
      <c r="L836"/>
      <c r="M836"/>
      <c r="N836"/>
    </row>
    <row r="837" spans="7:14" x14ac:dyDescent="0.3">
      <c r="G837"/>
      <c r="H837"/>
      <c r="I837"/>
      <c r="J837"/>
      <c r="K837"/>
      <c r="L837"/>
      <c r="M837"/>
      <c r="N837"/>
    </row>
    <row r="838" spans="7:14" x14ac:dyDescent="0.3">
      <c r="G838"/>
      <c r="H838"/>
      <c r="I838"/>
      <c r="J838"/>
      <c r="K838"/>
      <c r="L838"/>
      <c r="M838"/>
      <c r="N838"/>
    </row>
    <row r="839" spans="7:14" x14ac:dyDescent="0.3">
      <c r="G839"/>
      <c r="H839"/>
      <c r="I839"/>
      <c r="J839"/>
      <c r="K839"/>
      <c r="L839"/>
      <c r="M839"/>
      <c r="N839"/>
    </row>
    <row r="840" spans="7:14" x14ac:dyDescent="0.3">
      <c r="G840"/>
      <c r="H840"/>
      <c r="I840"/>
      <c r="J840"/>
      <c r="K840"/>
      <c r="L840"/>
      <c r="M840"/>
      <c r="N840"/>
    </row>
    <row r="841" spans="7:14" x14ac:dyDescent="0.3">
      <c r="G841"/>
      <c r="H841"/>
      <c r="I841"/>
      <c r="J841"/>
      <c r="K841"/>
      <c r="L841"/>
      <c r="M841"/>
      <c r="N841"/>
    </row>
    <row r="842" spans="7:14" x14ac:dyDescent="0.3">
      <c r="G842"/>
      <c r="H842"/>
      <c r="I842"/>
      <c r="J842"/>
      <c r="K842"/>
      <c r="L842"/>
      <c r="M842"/>
      <c r="N842"/>
    </row>
    <row r="843" spans="7:14" x14ac:dyDescent="0.3">
      <c r="G843"/>
      <c r="H843"/>
      <c r="I843"/>
      <c r="J843"/>
      <c r="K843"/>
      <c r="L843"/>
      <c r="M843"/>
      <c r="N843"/>
    </row>
    <row r="844" spans="7:14" x14ac:dyDescent="0.3">
      <c r="G844"/>
      <c r="H844"/>
      <c r="I844"/>
      <c r="J844"/>
      <c r="K844"/>
      <c r="L844"/>
      <c r="M844"/>
      <c r="N844"/>
    </row>
    <row r="845" spans="7:14" x14ac:dyDescent="0.3">
      <c r="G845"/>
      <c r="H845"/>
      <c r="I845"/>
      <c r="J845"/>
      <c r="K845"/>
      <c r="L845"/>
      <c r="M845"/>
      <c r="N845"/>
    </row>
    <row r="846" spans="7:14" x14ac:dyDescent="0.3">
      <c r="G846"/>
      <c r="H846"/>
      <c r="I846"/>
      <c r="J846"/>
      <c r="K846"/>
      <c r="L846"/>
      <c r="M846"/>
      <c r="N846"/>
    </row>
    <row r="847" spans="7:14" x14ac:dyDescent="0.3">
      <c r="G847"/>
      <c r="H847"/>
      <c r="I847"/>
      <c r="J847"/>
      <c r="K847"/>
      <c r="L847"/>
      <c r="M847"/>
      <c r="N847"/>
    </row>
    <row r="848" spans="7:14" x14ac:dyDescent="0.3">
      <c r="G848"/>
      <c r="H848"/>
      <c r="I848"/>
      <c r="J848"/>
      <c r="K848"/>
      <c r="L848"/>
      <c r="M848"/>
      <c r="N848"/>
    </row>
    <row r="849" spans="7:14" x14ac:dyDescent="0.3">
      <c r="G849"/>
      <c r="H849"/>
      <c r="I849"/>
      <c r="J849"/>
      <c r="K849"/>
      <c r="L849"/>
      <c r="M849"/>
      <c r="N849"/>
    </row>
    <row r="850" spans="7:14" x14ac:dyDescent="0.3">
      <c r="G850"/>
      <c r="H850"/>
      <c r="I850"/>
      <c r="J850"/>
      <c r="K850"/>
      <c r="L850"/>
      <c r="M850"/>
      <c r="N850"/>
    </row>
    <row r="851" spans="7:14" x14ac:dyDescent="0.3">
      <c r="G851"/>
      <c r="H851"/>
      <c r="I851"/>
      <c r="J851"/>
      <c r="K851"/>
      <c r="L851"/>
      <c r="M851"/>
      <c r="N851"/>
    </row>
    <row r="852" spans="7:14" x14ac:dyDescent="0.3">
      <c r="G852"/>
      <c r="H852"/>
      <c r="I852"/>
      <c r="J852"/>
      <c r="K852"/>
      <c r="L852"/>
      <c r="M852"/>
      <c r="N852"/>
    </row>
    <row r="853" spans="7:14" x14ac:dyDescent="0.3">
      <c r="G853"/>
      <c r="H853"/>
      <c r="I853"/>
      <c r="J853"/>
      <c r="K853"/>
      <c r="L853"/>
      <c r="M853"/>
      <c r="N853"/>
    </row>
    <row r="854" spans="7:14" x14ac:dyDescent="0.3">
      <c r="G854"/>
      <c r="H854"/>
      <c r="I854"/>
      <c r="J854"/>
      <c r="K854"/>
      <c r="L854"/>
      <c r="M854"/>
      <c r="N854"/>
    </row>
    <row r="855" spans="7:14" x14ac:dyDescent="0.3">
      <c r="G855"/>
      <c r="H855"/>
      <c r="I855"/>
      <c r="J855"/>
      <c r="K855"/>
      <c r="L855"/>
      <c r="M855"/>
      <c r="N855"/>
    </row>
    <row r="856" spans="7:14" x14ac:dyDescent="0.3">
      <c r="G856"/>
      <c r="H856"/>
      <c r="I856"/>
      <c r="J856"/>
      <c r="K856"/>
      <c r="L856"/>
      <c r="M856"/>
      <c r="N856"/>
    </row>
    <row r="857" spans="7:14" x14ac:dyDescent="0.3">
      <c r="G857"/>
      <c r="H857"/>
      <c r="I857"/>
      <c r="J857"/>
      <c r="K857"/>
      <c r="L857"/>
      <c r="M857"/>
      <c r="N857"/>
    </row>
    <row r="858" spans="7:14" x14ac:dyDescent="0.3">
      <c r="G858"/>
      <c r="H858"/>
      <c r="I858"/>
      <c r="J858"/>
      <c r="K858"/>
      <c r="L858"/>
      <c r="M858"/>
      <c r="N858"/>
    </row>
    <row r="859" spans="7:14" x14ac:dyDescent="0.3">
      <c r="G859"/>
      <c r="H859"/>
      <c r="I859"/>
      <c r="J859"/>
      <c r="K859"/>
      <c r="L859"/>
      <c r="M859"/>
      <c r="N859"/>
    </row>
    <row r="860" spans="7:14" x14ac:dyDescent="0.3">
      <c r="G860"/>
      <c r="H860"/>
      <c r="I860"/>
      <c r="J860"/>
      <c r="K860"/>
      <c r="L860"/>
      <c r="M860"/>
      <c r="N860"/>
    </row>
    <row r="861" spans="7:14" x14ac:dyDescent="0.3">
      <c r="G861"/>
      <c r="H861"/>
      <c r="I861"/>
      <c r="J861"/>
      <c r="K861"/>
      <c r="L861"/>
      <c r="M861"/>
      <c r="N861"/>
    </row>
    <row r="862" spans="7:14" x14ac:dyDescent="0.3">
      <c r="G862"/>
      <c r="H862"/>
      <c r="I862"/>
      <c r="J862"/>
      <c r="K862"/>
      <c r="L862"/>
      <c r="M862"/>
      <c r="N862"/>
    </row>
    <row r="863" spans="7:14" x14ac:dyDescent="0.3">
      <c r="G863"/>
      <c r="H863"/>
      <c r="I863"/>
      <c r="J863"/>
      <c r="K863"/>
      <c r="L863"/>
      <c r="M863"/>
      <c r="N863"/>
    </row>
    <row r="864" spans="7:14" x14ac:dyDescent="0.3">
      <c r="G864"/>
      <c r="H864"/>
      <c r="I864"/>
      <c r="J864"/>
      <c r="K864"/>
      <c r="L864"/>
      <c r="M864"/>
      <c r="N864"/>
    </row>
    <row r="865" spans="7:14" x14ac:dyDescent="0.3">
      <c r="G865"/>
      <c r="H865"/>
      <c r="I865"/>
      <c r="J865"/>
      <c r="K865"/>
      <c r="L865"/>
      <c r="M865"/>
      <c r="N865"/>
    </row>
    <row r="866" spans="7:14" x14ac:dyDescent="0.3">
      <c r="G866"/>
      <c r="H866"/>
      <c r="I866"/>
      <c r="J866"/>
      <c r="K866"/>
      <c r="L866"/>
      <c r="M866"/>
      <c r="N866"/>
    </row>
    <row r="867" spans="7:14" x14ac:dyDescent="0.3">
      <c r="G867"/>
      <c r="H867"/>
      <c r="I867"/>
      <c r="J867"/>
      <c r="K867"/>
      <c r="L867"/>
      <c r="M867"/>
      <c r="N867"/>
    </row>
    <row r="868" spans="7:14" x14ac:dyDescent="0.3">
      <c r="G868"/>
      <c r="H868"/>
      <c r="I868"/>
      <c r="J868"/>
      <c r="K868"/>
      <c r="L868"/>
      <c r="M868"/>
      <c r="N868"/>
    </row>
    <row r="869" spans="7:14" x14ac:dyDescent="0.3">
      <c r="G869"/>
      <c r="H869"/>
      <c r="I869"/>
      <c r="J869"/>
      <c r="K869"/>
      <c r="L869"/>
      <c r="M869"/>
      <c r="N869"/>
    </row>
    <row r="870" spans="7:14" x14ac:dyDescent="0.3">
      <c r="G870"/>
      <c r="H870"/>
      <c r="I870"/>
      <c r="J870"/>
      <c r="K870"/>
      <c r="L870"/>
      <c r="M870"/>
      <c r="N870"/>
    </row>
    <row r="871" spans="7:14" x14ac:dyDescent="0.3">
      <c r="G871"/>
      <c r="H871"/>
      <c r="I871"/>
      <c r="J871"/>
      <c r="K871"/>
      <c r="L871"/>
      <c r="M871"/>
      <c r="N871"/>
    </row>
    <row r="872" spans="7:14" x14ac:dyDescent="0.3">
      <c r="G872"/>
      <c r="H872"/>
      <c r="I872"/>
      <c r="J872"/>
      <c r="K872"/>
      <c r="L872"/>
      <c r="M872"/>
      <c r="N872"/>
    </row>
    <row r="873" spans="7:14" x14ac:dyDescent="0.3">
      <c r="G873"/>
      <c r="H873"/>
      <c r="I873"/>
      <c r="J873"/>
      <c r="K873"/>
      <c r="L873"/>
      <c r="M873"/>
      <c r="N873"/>
    </row>
    <row r="874" spans="7:14" x14ac:dyDescent="0.3">
      <c r="G874"/>
      <c r="H874"/>
      <c r="I874"/>
      <c r="J874"/>
      <c r="K874"/>
      <c r="L874"/>
      <c r="M874"/>
      <c r="N874"/>
    </row>
    <row r="875" spans="7:14" x14ac:dyDescent="0.3">
      <c r="G875"/>
      <c r="H875"/>
      <c r="I875"/>
      <c r="J875"/>
      <c r="K875"/>
      <c r="L875"/>
      <c r="M875"/>
      <c r="N875"/>
    </row>
    <row r="876" spans="7:14" x14ac:dyDescent="0.3">
      <c r="G876"/>
      <c r="H876"/>
      <c r="I876"/>
      <c r="J876"/>
      <c r="K876"/>
      <c r="L876"/>
      <c r="M876"/>
      <c r="N876"/>
    </row>
    <row r="877" spans="7:14" x14ac:dyDescent="0.3">
      <c r="G877"/>
      <c r="H877"/>
      <c r="I877"/>
      <c r="J877"/>
      <c r="K877"/>
      <c r="L877"/>
      <c r="M877"/>
      <c r="N877"/>
    </row>
    <row r="878" spans="7:14" x14ac:dyDescent="0.3">
      <c r="G878"/>
      <c r="H878"/>
      <c r="I878"/>
      <c r="J878"/>
      <c r="K878"/>
      <c r="L878"/>
      <c r="M878"/>
      <c r="N878"/>
    </row>
    <row r="879" spans="7:14" x14ac:dyDescent="0.3">
      <c r="G879"/>
      <c r="H879"/>
      <c r="I879"/>
      <c r="J879"/>
      <c r="K879"/>
      <c r="L879"/>
      <c r="M879"/>
      <c r="N879"/>
    </row>
    <row r="880" spans="7:14" x14ac:dyDescent="0.3">
      <c r="G880"/>
      <c r="H880"/>
      <c r="I880"/>
      <c r="J880"/>
      <c r="K880"/>
      <c r="L880"/>
      <c r="M880"/>
      <c r="N880"/>
    </row>
    <row r="881" spans="7:14" x14ac:dyDescent="0.3">
      <c r="G881"/>
      <c r="H881"/>
      <c r="I881"/>
      <c r="J881"/>
      <c r="K881"/>
      <c r="L881"/>
      <c r="M881"/>
      <c r="N881"/>
    </row>
    <row r="882" spans="7:14" x14ac:dyDescent="0.3">
      <c r="G882"/>
      <c r="H882"/>
      <c r="I882"/>
      <c r="J882"/>
      <c r="K882"/>
      <c r="L882"/>
      <c r="M882"/>
      <c r="N882"/>
    </row>
    <row r="883" spans="7:14" x14ac:dyDescent="0.3">
      <c r="G883"/>
      <c r="H883"/>
      <c r="I883"/>
      <c r="J883"/>
      <c r="K883"/>
      <c r="L883"/>
      <c r="M883"/>
      <c r="N883"/>
    </row>
    <row r="884" spans="7:14" x14ac:dyDescent="0.3">
      <c r="G884"/>
      <c r="H884"/>
      <c r="I884"/>
      <c r="J884"/>
      <c r="K884"/>
      <c r="L884"/>
      <c r="M884"/>
      <c r="N884"/>
    </row>
    <row r="885" spans="7:14" x14ac:dyDescent="0.3">
      <c r="G885"/>
      <c r="H885"/>
      <c r="I885"/>
      <c r="J885"/>
      <c r="K885"/>
      <c r="L885"/>
      <c r="M885"/>
      <c r="N885"/>
    </row>
    <row r="886" spans="7:14" x14ac:dyDescent="0.3">
      <c r="G886"/>
      <c r="H886"/>
      <c r="I886"/>
      <c r="J886"/>
      <c r="K886"/>
      <c r="L886"/>
      <c r="M886"/>
      <c r="N886"/>
    </row>
    <row r="887" spans="7:14" x14ac:dyDescent="0.3">
      <c r="G887"/>
      <c r="H887"/>
      <c r="I887"/>
      <c r="J887"/>
      <c r="K887"/>
      <c r="L887"/>
      <c r="M887"/>
      <c r="N887"/>
    </row>
    <row r="888" spans="7:14" x14ac:dyDescent="0.3">
      <c r="G888"/>
      <c r="H888"/>
      <c r="I888"/>
      <c r="J888"/>
      <c r="K888"/>
      <c r="L888"/>
      <c r="M888"/>
      <c r="N888"/>
    </row>
    <row r="889" spans="7:14" x14ac:dyDescent="0.3">
      <c r="G889"/>
      <c r="H889"/>
      <c r="I889"/>
      <c r="J889"/>
      <c r="K889"/>
      <c r="L889"/>
      <c r="M889"/>
      <c r="N889"/>
    </row>
    <row r="890" spans="7:14" x14ac:dyDescent="0.3">
      <c r="G890"/>
      <c r="H890"/>
      <c r="I890"/>
      <c r="J890"/>
      <c r="K890"/>
      <c r="L890"/>
      <c r="M890"/>
      <c r="N890"/>
    </row>
    <row r="891" spans="7:14" x14ac:dyDescent="0.3">
      <c r="G891"/>
      <c r="H891"/>
      <c r="I891"/>
      <c r="J891"/>
      <c r="K891"/>
      <c r="L891"/>
      <c r="M891"/>
      <c r="N891"/>
    </row>
    <row r="892" spans="7:14" x14ac:dyDescent="0.3">
      <c r="G892"/>
      <c r="H892"/>
      <c r="I892"/>
      <c r="J892"/>
      <c r="K892"/>
      <c r="L892"/>
      <c r="M892"/>
      <c r="N892"/>
    </row>
    <row r="893" spans="7:14" x14ac:dyDescent="0.3">
      <c r="G893"/>
      <c r="H893"/>
      <c r="I893"/>
      <c r="J893"/>
      <c r="K893"/>
      <c r="L893"/>
      <c r="M893"/>
      <c r="N893"/>
    </row>
    <row r="894" spans="7:14" x14ac:dyDescent="0.3">
      <c r="G894"/>
      <c r="H894"/>
      <c r="I894"/>
      <c r="J894"/>
      <c r="K894"/>
      <c r="L894"/>
      <c r="M894"/>
      <c r="N894"/>
    </row>
    <row r="895" spans="7:14" x14ac:dyDescent="0.3">
      <c r="G895"/>
      <c r="H895"/>
      <c r="I895"/>
      <c r="J895"/>
      <c r="K895"/>
      <c r="L895"/>
      <c r="M895"/>
      <c r="N895"/>
    </row>
    <row r="896" spans="7:14" x14ac:dyDescent="0.3">
      <c r="G896"/>
      <c r="H896"/>
      <c r="I896"/>
      <c r="J896"/>
      <c r="K896"/>
      <c r="L896"/>
      <c r="M896"/>
      <c r="N896"/>
    </row>
    <row r="897" spans="7:14" x14ac:dyDescent="0.3">
      <c r="G897"/>
      <c r="H897"/>
      <c r="I897"/>
      <c r="J897"/>
      <c r="K897"/>
      <c r="L897"/>
      <c r="M897"/>
      <c r="N897"/>
    </row>
    <row r="898" spans="7:14" x14ac:dyDescent="0.3">
      <c r="G898"/>
      <c r="H898"/>
      <c r="I898"/>
      <c r="J898"/>
      <c r="K898"/>
      <c r="L898"/>
      <c r="M898"/>
      <c r="N898"/>
    </row>
    <row r="899" spans="7:14" x14ac:dyDescent="0.3">
      <c r="G899"/>
      <c r="H899"/>
      <c r="I899"/>
      <c r="J899"/>
      <c r="K899"/>
      <c r="L899"/>
      <c r="M899"/>
      <c r="N899"/>
    </row>
    <row r="900" spans="7:14" x14ac:dyDescent="0.3">
      <c r="G900"/>
      <c r="H900"/>
      <c r="I900"/>
      <c r="J900"/>
      <c r="K900"/>
      <c r="L900"/>
      <c r="M900"/>
      <c r="N900"/>
    </row>
    <row r="901" spans="7:14" x14ac:dyDescent="0.3">
      <c r="G901"/>
      <c r="H901"/>
      <c r="I901"/>
      <c r="J901"/>
      <c r="K901"/>
      <c r="L901"/>
      <c r="M901"/>
      <c r="N901"/>
    </row>
    <row r="902" spans="7:14" x14ac:dyDescent="0.3">
      <c r="G902"/>
      <c r="H902"/>
      <c r="I902"/>
      <c r="J902"/>
      <c r="K902"/>
      <c r="L902"/>
      <c r="M902"/>
      <c r="N902"/>
    </row>
    <row r="903" spans="7:14" x14ac:dyDescent="0.3">
      <c r="G903"/>
      <c r="H903"/>
      <c r="I903"/>
      <c r="J903"/>
      <c r="K903"/>
      <c r="L903"/>
      <c r="M903"/>
      <c r="N903"/>
    </row>
    <row r="904" spans="7:14" x14ac:dyDescent="0.3">
      <c r="G904"/>
      <c r="H904"/>
      <c r="I904"/>
      <c r="J904"/>
      <c r="K904"/>
      <c r="L904"/>
      <c r="M904"/>
      <c r="N904"/>
    </row>
    <row r="905" spans="7:14" x14ac:dyDescent="0.3">
      <c r="G905"/>
      <c r="H905"/>
      <c r="I905"/>
      <c r="J905"/>
      <c r="K905"/>
      <c r="L905"/>
      <c r="M905"/>
      <c r="N905"/>
    </row>
    <row r="906" spans="7:14" x14ac:dyDescent="0.3">
      <c r="G906"/>
      <c r="H906"/>
      <c r="I906"/>
      <c r="J906"/>
      <c r="K906"/>
      <c r="L906"/>
      <c r="M906"/>
      <c r="N906"/>
    </row>
    <row r="907" spans="7:14" x14ac:dyDescent="0.3">
      <c r="G907"/>
      <c r="H907"/>
      <c r="I907"/>
      <c r="J907"/>
      <c r="K907"/>
      <c r="L907"/>
      <c r="M907"/>
      <c r="N907"/>
    </row>
    <row r="908" spans="7:14" x14ac:dyDescent="0.3">
      <c r="G908"/>
      <c r="H908"/>
      <c r="I908"/>
      <c r="J908"/>
      <c r="K908"/>
      <c r="L908"/>
      <c r="M908"/>
      <c r="N908"/>
    </row>
    <row r="909" spans="7:14" x14ac:dyDescent="0.3">
      <c r="G909"/>
      <c r="H909"/>
      <c r="I909"/>
      <c r="J909"/>
      <c r="K909"/>
      <c r="L909"/>
      <c r="M909"/>
      <c r="N909"/>
    </row>
    <row r="910" spans="7:14" x14ac:dyDescent="0.3">
      <c r="G910"/>
      <c r="H910"/>
      <c r="I910"/>
      <c r="J910"/>
      <c r="K910"/>
      <c r="L910"/>
      <c r="M910"/>
      <c r="N910"/>
    </row>
    <row r="911" spans="7:14" x14ac:dyDescent="0.3">
      <c r="G911"/>
      <c r="H911"/>
      <c r="I911"/>
      <c r="J911"/>
      <c r="K911"/>
      <c r="L911"/>
      <c r="M911"/>
      <c r="N911"/>
    </row>
    <row r="912" spans="7:14" x14ac:dyDescent="0.3">
      <c r="G912"/>
      <c r="H912"/>
      <c r="I912"/>
      <c r="J912"/>
      <c r="K912"/>
      <c r="L912"/>
      <c r="M912"/>
      <c r="N912"/>
    </row>
    <row r="913" spans="7:14" x14ac:dyDescent="0.3">
      <c r="G913"/>
      <c r="H913"/>
      <c r="I913"/>
      <c r="J913"/>
      <c r="K913"/>
      <c r="L913"/>
      <c r="M913"/>
      <c r="N913"/>
    </row>
    <row r="914" spans="7:14" x14ac:dyDescent="0.3">
      <c r="G914"/>
      <c r="H914"/>
      <c r="I914"/>
      <c r="J914"/>
      <c r="K914"/>
      <c r="L914"/>
      <c r="M914"/>
      <c r="N914"/>
    </row>
    <row r="915" spans="7:14" x14ac:dyDescent="0.3">
      <c r="G915"/>
      <c r="H915"/>
      <c r="I915"/>
      <c r="J915"/>
      <c r="K915"/>
      <c r="L915"/>
      <c r="M915"/>
      <c r="N915"/>
    </row>
    <row r="916" spans="7:14" x14ac:dyDescent="0.3">
      <c r="G916"/>
      <c r="H916"/>
      <c r="I916"/>
      <c r="J916"/>
      <c r="K916"/>
      <c r="L916"/>
      <c r="M916"/>
      <c r="N916"/>
    </row>
    <row r="917" spans="7:14" x14ac:dyDescent="0.3">
      <c r="G917"/>
      <c r="H917"/>
      <c r="I917"/>
      <c r="J917"/>
      <c r="K917"/>
      <c r="L917"/>
      <c r="M917"/>
      <c r="N917"/>
    </row>
    <row r="918" spans="7:14" x14ac:dyDescent="0.3">
      <c r="G918"/>
      <c r="H918"/>
      <c r="I918"/>
      <c r="J918"/>
      <c r="K918"/>
      <c r="L918"/>
      <c r="M918"/>
      <c r="N918"/>
    </row>
    <row r="919" spans="7:14" x14ac:dyDescent="0.3">
      <c r="G919"/>
      <c r="H919"/>
      <c r="I919"/>
      <c r="J919"/>
      <c r="K919"/>
      <c r="L919"/>
      <c r="M919"/>
      <c r="N919"/>
    </row>
    <row r="920" spans="7:14" x14ac:dyDescent="0.3">
      <c r="G920"/>
      <c r="H920"/>
      <c r="I920"/>
      <c r="J920"/>
      <c r="K920"/>
      <c r="L920"/>
      <c r="M920"/>
      <c r="N920"/>
    </row>
    <row r="921" spans="7:14" x14ac:dyDescent="0.3">
      <c r="G921"/>
      <c r="H921"/>
      <c r="I921"/>
      <c r="J921"/>
      <c r="K921"/>
      <c r="L921"/>
      <c r="M921"/>
      <c r="N921"/>
    </row>
    <row r="922" spans="7:14" x14ac:dyDescent="0.3">
      <c r="G922"/>
      <c r="H922"/>
      <c r="I922"/>
      <c r="J922"/>
      <c r="K922"/>
      <c r="L922"/>
      <c r="M922"/>
      <c r="N922"/>
    </row>
    <row r="923" spans="7:14" x14ac:dyDescent="0.3">
      <c r="G923"/>
      <c r="H923"/>
      <c r="I923"/>
      <c r="J923"/>
      <c r="K923"/>
      <c r="L923"/>
      <c r="M923"/>
      <c r="N923"/>
    </row>
    <row r="924" spans="7:14" x14ac:dyDescent="0.3">
      <c r="G924"/>
      <c r="H924"/>
      <c r="I924"/>
      <c r="J924"/>
      <c r="K924"/>
      <c r="L924"/>
      <c r="M924"/>
      <c r="N924"/>
    </row>
    <row r="925" spans="7:14" x14ac:dyDescent="0.3">
      <c r="G925"/>
      <c r="H925"/>
      <c r="I925"/>
      <c r="J925"/>
      <c r="K925"/>
      <c r="L925"/>
      <c r="M925"/>
      <c r="N925"/>
    </row>
    <row r="926" spans="7:14" x14ac:dyDescent="0.3">
      <c r="G926"/>
      <c r="H926"/>
      <c r="I926"/>
      <c r="J926"/>
      <c r="K926"/>
      <c r="L926"/>
      <c r="M926"/>
      <c r="N926"/>
    </row>
    <row r="927" spans="7:14" x14ac:dyDescent="0.3">
      <c r="G927"/>
      <c r="H927"/>
      <c r="I927"/>
      <c r="J927"/>
      <c r="K927"/>
      <c r="L927"/>
      <c r="M927"/>
      <c r="N927"/>
    </row>
    <row r="928" spans="7:14" x14ac:dyDescent="0.3">
      <c r="G928"/>
      <c r="H928"/>
      <c r="I928"/>
      <c r="J928"/>
      <c r="K928"/>
      <c r="L928"/>
      <c r="M928"/>
      <c r="N928"/>
    </row>
    <row r="929" spans="7:14" x14ac:dyDescent="0.3">
      <c r="G929"/>
      <c r="H929"/>
      <c r="I929"/>
      <c r="J929"/>
      <c r="K929"/>
      <c r="L929"/>
      <c r="M929"/>
      <c r="N929"/>
    </row>
    <row r="930" spans="7:14" x14ac:dyDescent="0.3">
      <c r="G930"/>
      <c r="H930"/>
      <c r="I930"/>
      <c r="J930"/>
      <c r="K930"/>
      <c r="L930"/>
      <c r="M930"/>
      <c r="N930"/>
    </row>
    <row r="931" spans="7:14" x14ac:dyDescent="0.3">
      <c r="G931"/>
      <c r="H931"/>
      <c r="I931"/>
      <c r="J931"/>
      <c r="K931"/>
      <c r="L931"/>
      <c r="M931"/>
      <c r="N931"/>
    </row>
    <row r="932" spans="7:14" x14ac:dyDescent="0.3">
      <c r="G932"/>
      <c r="H932"/>
      <c r="I932"/>
      <c r="J932"/>
      <c r="K932"/>
      <c r="L932"/>
      <c r="M932"/>
      <c r="N932"/>
    </row>
    <row r="933" spans="7:14" x14ac:dyDescent="0.3">
      <c r="G933"/>
      <c r="H933"/>
      <c r="I933"/>
      <c r="J933"/>
      <c r="K933"/>
      <c r="L933"/>
      <c r="M933"/>
      <c r="N933"/>
    </row>
    <row r="934" spans="7:14" x14ac:dyDescent="0.3">
      <c r="G934"/>
      <c r="H934"/>
      <c r="I934"/>
      <c r="J934"/>
      <c r="K934"/>
      <c r="L934"/>
      <c r="M934"/>
      <c r="N934"/>
    </row>
    <row r="935" spans="7:14" x14ac:dyDescent="0.3">
      <c r="G935"/>
      <c r="H935"/>
      <c r="I935"/>
      <c r="J935"/>
      <c r="K935"/>
      <c r="L935"/>
      <c r="M935"/>
      <c r="N935"/>
    </row>
    <row r="936" spans="7:14" x14ac:dyDescent="0.3">
      <c r="G936"/>
      <c r="H936"/>
      <c r="I936"/>
      <c r="J936"/>
      <c r="K936"/>
      <c r="L936"/>
      <c r="M936"/>
      <c r="N936"/>
    </row>
    <row r="937" spans="7:14" x14ac:dyDescent="0.3">
      <c r="G937"/>
      <c r="H937"/>
      <c r="I937"/>
      <c r="J937"/>
      <c r="K937"/>
      <c r="L937"/>
      <c r="M937"/>
      <c r="N937"/>
    </row>
    <row r="938" spans="7:14" x14ac:dyDescent="0.3">
      <c r="G938"/>
      <c r="H938"/>
      <c r="I938"/>
      <c r="J938"/>
      <c r="K938"/>
      <c r="L938"/>
      <c r="M938"/>
      <c r="N938"/>
    </row>
    <row r="939" spans="7:14" x14ac:dyDescent="0.3">
      <c r="G939"/>
      <c r="H939"/>
      <c r="I939"/>
      <c r="J939"/>
      <c r="K939"/>
      <c r="L939"/>
      <c r="M939"/>
      <c r="N939"/>
    </row>
    <row r="940" spans="7:14" x14ac:dyDescent="0.3">
      <c r="G940"/>
      <c r="H940"/>
      <c r="I940"/>
      <c r="J940"/>
      <c r="K940"/>
      <c r="L940"/>
      <c r="M940"/>
      <c r="N940"/>
    </row>
    <row r="941" spans="7:14" x14ac:dyDescent="0.3">
      <c r="G941"/>
      <c r="H941"/>
      <c r="I941"/>
      <c r="J941"/>
      <c r="K941"/>
      <c r="L941"/>
      <c r="M941"/>
      <c r="N941"/>
    </row>
    <row r="942" spans="7:14" x14ac:dyDescent="0.3">
      <c r="G942"/>
      <c r="H942"/>
      <c r="I942"/>
      <c r="J942"/>
      <c r="K942"/>
      <c r="L942"/>
      <c r="M942"/>
      <c r="N942"/>
    </row>
    <row r="943" spans="7:14" x14ac:dyDescent="0.3">
      <c r="G943"/>
      <c r="H943"/>
      <c r="I943"/>
      <c r="J943"/>
      <c r="K943"/>
      <c r="L943"/>
      <c r="M943"/>
      <c r="N943"/>
    </row>
    <row r="944" spans="7:14" x14ac:dyDescent="0.3">
      <c r="G944"/>
      <c r="H944"/>
      <c r="I944"/>
      <c r="J944"/>
      <c r="K944"/>
      <c r="L944"/>
      <c r="M944"/>
      <c r="N944"/>
    </row>
    <row r="945" spans="7:14" x14ac:dyDescent="0.3">
      <c r="G945"/>
      <c r="H945"/>
      <c r="I945"/>
      <c r="J945"/>
      <c r="K945"/>
      <c r="L945"/>
      <c r="M945"/>
      <c r="N945"/>
    </row>
    <row r="946" spans="7:14" x14ac:dyDescent="0.3">
      <c r="G946"/>
      <c r="H946"/>
      <c r="I946"/>
      <c r="J946"/>
      <c r="K946"/>
      <c r="L946"/>
      <c r="M946"/>
      <c r="N946"/>
    </row>
    <row r="947" spans="7:14" x14ac:dyDescent="0.3">
      <c r="G947"/>
      <c r="H947"/>
      <c r="I947"/>
      <c r="J947"/>
      <c r="K947"/>
      <c r="L947"/>
      <c r="M947"/>
      <c r="N947"/>
    </row>
    <row r="948" spans="7:14" x14ac:dyDescent="0.3">
      <c r="G948"/>
      <c r="H948"/>
      <c r="I948"/>
      <c r="J948"/>
      <c r="K948"/>
      <c r="L948"/>
      <c r="M948"/>
      <c r="N948"/>
    </row>
    <row r="949" spans="7:14" x14ac:dyDescent="0.3">
      <c r="G949"/>
      <c r="H949"/>
      <c r="I949"/>
      <c r="J949"/>
      <c r="K949"/>
      <c r="L949"/>
      <c r="M949"/>
      <c r="N949"/>
    </row>
    <row r="950" spans="7:14" x14ac:dyDescent="0.3">
      <c r="G950"/>
      <c r="H950"/>
      <c r="I950"/>
      <c r="J950"/>
      <c r="K950"/>
      <c r="L950"/>
      <c r="M950"/>
      <c r="N950"/>
    </row>
    <row r="951" spans="7:14" x14ac:dyDescent="0.3">
      <c r="G951"/>
      <c r="H951"/>
      <c r="I951"/>
      <c r="J951"/>
      <c r="K951"/>
      <c r="L951"/>
      <c r="M951"/>
      <c r="N951"/>
    </row>
    <row r="952" spans="7:14" x14ac:dyDescent="0.3">
      <c r="G952"/>
      <c r="H952"/>
      <c r="I952"/>
      <c r="J952"/>
      <c r="K952"/>
      <c r="L952"/>
      <c r="M952"/>
      <c r="N952"/>
    </row>
    <row r="953" spans="7:14" x14ac:dyDescent="0.3">
      <c r="G953"/>
      <c r="H953"/>
      <c r="I953"/>
      <c r="J953"/>
      <c r="K953"/>
      <c r="L953"/>
      <c r="M953"/>
      <c r="N953"/>
    </row>
    <row r="954" spans="7:14" x14ac:dyDescent="0.3">
      <c r="G954"/>
      <c r="H954"/>
      <c r="I954"/>
      <c r="J954"/>
      <c r="K954"/>
      <c r="L954"/>
      <c r="M954"/>
      <c r="N954"/>
    </row>
    <row r="955" spans="7:14" x14ac:dyDescent="0.3">
      <c r="G955"/>
      <c r="H955"/>
      <c r="I955"/>
      <c r="J955"/>
      <c r="K955"/>
      <c r="L955"/>
      <c r="M955"/>
      <c r="N955"/>
    </row>
    <row r="956" spans="7:14" x14ac:dyDescent="0.3">
      <c r="G956"/>
      <c r="H956"/>
      <c r="I956"/>
      <c r="J956"/>
      <c r="K956"/>
      <c r="L956"/>
      <c r="M956"/>
      <c r="N956"/>
    </row>
    <row r="957" spans="7:14" x14ac:dyDescent="0.3">
      <c r="G957"/>
      <c r="H957"/>
      <c r="I957"/>
      <c r="J957"/>
      <c r="K957"/>
      <c r="L957"/>
      <c r="M957"/>
      <c r="N957"/>
    </row>
    <row r="958" spans="7:14" x14ac:dyDescent="0.3">
      <c r="G958"/>
      <c r="H958"/>
      <c r="I958"/>
      <c r="J958"/>
      <c r="K958"/>
      <c r="L958"/>
      <c r="M958"/>
      <c r="N958"/>
    </row>
    <row r="959" spans="7:14" x14ac:dyDescent="0.3">
      <c r="G959"/>
      <c r="H959"/>
      <c r="I959"/>
      <c r="J959"/>
      <c r="K959"/>
      <c r="L959"/>
      <c r="M959"/>
      <c r="N959"/>
    </row>
    <row r="960" spans="7:14" x14ac:dyDescent="0.3">
      <c r="G960"/>
      <c r="H960"/>
      <c r="I960"/>
      <c r="J960"/>
      <c r="K960"/>
      <c r="L960"/>
      <c r="M960"/>
      <c r="N960"/>
    </row>
    <row r="961" spans="7:14" x14ac:dyDescent="0.3">
      <c r="G961"/>
      <c r="H961"/>
      <c r="I961"/>
      <c r="J961"/>
      <c r="K961"/>
      <c r="L961"/>
      <c r="M961"/>
      <c r="N961"/>
    </row>
    <row r="962" spans="7:14" x14ac:dyDescent="0.3">
      <c r="G962"/>
      <c r="H962"/>
      <c r="I962"/>
      <c r="J962"/>
      <c r="K962"/>
      <c r="L962"/>
      <c r="M962"/>
      <c r="N962"/>
    </row>
    <row r="963" spans="7:14" x14ac:dyDescent="0.3">
      <c r="G963"/>
      <c r="H963"/>
      <c r="I963"/>
      <c r="J963"/>
      <c r="K963"/>
      <c r="L963"/>
      <c r="M963"/>
      <c r="N963"/>
    </row>
    <row r="964" spans="7:14" x14ac:dyDescent="0.3">
      <c r="G964"/>
      <c r="H964"/>
      <c r="I964"/>
      <c r="J964"/>
      <c r="K964"/>
      <c r="L964"/>
      <c r="M964"/>
      <c r="N964"/>
    </row>
    <row r="965" spans="7:14" x14ac:dyDescent="0.3">
      <c r="G965"/>
      <c r="H965"/>
      <c r="I965"/>
      <c r="J965"/>
      <c r="K965"/>
      <c r="L965"/>
      <c r="M965"/>
      <c r="N965"/>
    </row>
    <row r="966" spans="7:14" x14ac:dyDescent="0.3">
      <c r="G966"/>
      <c r="H966"/>
      <c r="I966"/>
      <c r="J966"/>
      <c r="K966"/>
      <c r="L966"/>
      <c r="M966"/>
      <c r="N966"/>
    </row>
    <row r="967" spans="7:14" x14ac:dyDescent="0.3">
      <c r="G967"/>
      <c r="H967"/>
      <c r="I967"/>
      <c r="J967"/>
      <c r="K967"/>
      <c r="L967"/>
      <c r="M967"/>
      <c r="N967"/>
    </row>
    <row r="968" spans="7:14" x14ac:dyDescent="0.3">
      <c r="G968"/>
      <c r="H968"/>
      <c r="I968"/>
      <c r="J968"/>
      <c r="K968"/>
      <c r="L968"/>
      <c r="M968"/>
      <c r="N968"/>
    </row>
    <row r="969" spans="7:14" x14ac:dyDescent="0.3">
      <c r="G969"/>
      <c r="H969"/>
      <c r="I969"/>
      <c r="J969"/>
      <c r="K969"/>
      <c r="L969"/>
      <c r="M969"/>
      <c r="N969"/>
    </row>
    <row r="970" spans="7:14" x14ac:dyDescent="0.3">
      <c r="G970"/>
      <c r="H970"/>
      <c r="I970"/>
      <c r="J970"/>
      <c r="K970"/>
      <c r="L970"/>
      <c r="M970"/>
      <c r="N970"/>
    </row>
    <row r="971" spans="7:14" x14ac:dyDescent="0.3">
      <c r="G971"/>
      <c r="H971"/>
      <c r="I971"/>
      <c r="J971"/>
      <c r="K971"/>
      <c r="L971"/>
      <c r="M971"/>
      <c r="N971"/>
    </row>
    <row r="972" spans="7:14" x14ac:dyDescent="0.3">
      <c r="G972"/>
      <c r="H972"/>
      <c r="I972"/>
      <c r="J972"/>
      <c r="K972"/>
      <c r="L972"/>
      <c r="M972"/>
      <c r="N972"/>
    </row>
    <row r="973" spans="7:14" x14ac:dyDescent="0.3">
      <c r="G973"/>
      <c r="H973"/>
      <c r="I973"/>
      <c r="J973"/>
      <c r="K973"/>
      <c r="L973"/>
      <c r="M973"/>
      <c r="N973"/>
    </row>
    <row r="974" spans="7:14" x14ac:dyDescent="0.3">
      <c r="G974"/>
      <c r="H974"/>
      <c r="I974"/>
      <c r="J974"/>
      <c r="K974"/>
      <c r="L974"/>
      <c r="M974"/>
      <c r="N974"/>
    </row>
    <row r="975" spans="7:14" x14ac:dyDescent="0.3">
      <c r="G975"/>
      <c r="H975"/>
      <c r="I975"/>
      <c r="J975"/>
      <c r="K975"/>
      <c r="L975"/>
      <c r="M975"/>
      <c r="N975"/>
    </row>
    <row r="976" spans="7:14" x14ac:dyDescent="0.3">
      <c r="G976"/>
      <c r="H976"/>
      <c r="I976"/>
      <c r="J976"/>
      <c r="K976"/>
      <c r="L976"/>
      <c r="M976"/>
      <c r="N976"/>
    </row>
    <row r="977" spans="7:14" x14ac:dyDescent="0.3">
      <c r="G977"/>
      <c r="H977"/>
      <c r="I977"/>
      <c r="J977"/>
      <c r="K977"/>
      <c r="L977"/>
      <c r="M977"/>
      <c r="N977"/>
    </row>
    <row r="978" spans="7:14" x14ac:dyDescent="0.3">
      <c r="G978"/>
      <c r="H978"/>
      <c r="I978"/>
      <c r="J978"/>
      <c r="K978"/>
      <c r="L978"/>
      <c r="M978"/>
      <c r="N978"/>
    </row>
    <row r="979" spans="7:14" x14ac:dyDescent="0.3">
      <c r="G979"/>
      <c r="H979"/>
      <c r="I979"/>
      <c r="J979"/>
      <c r="K979"/>
      <c r="L979"/>
      <c r="M979"/>
      <c r="N979"/>
    </row>
    <row r="980" spans="7:14" x14ac:dyDescent="0.3">
      <c r="G980"/>
      <c r="H980"/>
      <c r="I980"/>
      <c r="J980"/>
      <c r="K980"/>
      <c r="L980"/>
      <c r="M980"/>
      <c r="N980"/>
    </row>
    <row r="981" spans="7:14" x14ac:dyDescent="0.3">
      <c r="G981"/>
      <c r="H981"/>
      <c r="I981"/>
      <c r="J981"/>
      <c r="K981"/>
      <c r="L981"/>
      <c r="M981"/>
      <c r="N981"/>
    </row>
    <row r="982" spans="7:14" x14ac:dyDescent="0.3">
      <c r="G982"/>
      <c r="H982"/>
      <c r="I982"/>
      <c r="J982"/>
      <c r="K982"/>
      <c r="L982"/>
      <c r="M982"/>
      <c r="N982"/>
    </row>
    <row r="983" spans="7:14" x14ac:dyDescent="0.3">
      <c r="G983"/>
      <c r="H983"/>
      <c r="I983"/>
      <c r="J983"/>
      <c r="K983"/>
      <c r="L983"/>
      <c r="M983"/>
      <c r="N983"/>
    </row>
    <row r="984" spans="7:14" x14ac:dyDescent="0.3">
      <c r="G984"/>
      <c r="H984"/>
      <c r="I984"/>
      <c r="J984"/>
      <c r="K984"/>
      <c r="L984"/>
      <c r="M984"/>
      <c r="N984"/>
    </row>
    <row r="985" spans="7:14" x14ac:dyDescent="0.3">
      <c r="G985"/>
      <c r="H985"/>
      <c r="I985"/>
      <c r="J985"/>
      <c r="K985"/>
      <c r="L985"/>
      <c r="M985"/>
      <c r="N985"/>
    </row>
    <row r="986" spans="7:14" x14ac:dyDescent="0.3">
      <c r="G986"/>
      <c r="H986"/>
      <c r="I986"/>
      <c r="J986"/>
      <c r="K986"/>
      <c r="L986"/>
      <c r="M986"/>
      <c r="N986"/>
    </row>
    <row r="987" spans="7:14" x14ac:dyDescent="0.3">
      <c r="G987"/>
      <c r="H987"/>
      <c r="I987"/>
      <c r="J987"/>
      <c r="K987"/>
      <c r="L987"/>
      <c r="M987"/>
      <c r="N987"/>
    </row>
    <row r="988" spans="7:14" x14ac:dyDescent="0.3">
      <c r="G988"/>
      <c r="H988"/>
      <c r="I988"/>
      <c r="J988"/>
      <c r="K988"/>
      <c r="L988"/>
      <c r="M988"/>
      <c r="N988"/>
    </row>
    <row r="989" spans="7:14" x14ac:dyDescent="0.3">
      <c r="G989"/>
      <c r="H989"/>
      <c r="I989"/>
      <c r="J989"/>
      <c r="K989"/>
      <c r="L989"/>
      <c r="M989"/>
      <c r="N989"/>
    </row>
    <row r="990" spans="7:14" x14ac:dyDescent="0.3">
      <c r="G990"/>
      <c r="H990"/>
      <c r="I990"/>
      <c r="J990"/>
      <c r="K990"/>
      <c r="L990"/>
      <c r="M990"/>
      <c r="N990"/>
    </row>
    <row r="991" spans="7:14" x14ac:dyDescent="0.3">
      <c r="G991"/>
      <c r="H991"/>
      <c r="I991"/>
      <c r="J991"/>
      <c r="K991"/>
      <c r="L991"/>
      <c r="M991"/>
      <c r="N991"/>
    </row>
    <row r="992" spans="7:14" x14ac:dyDescent="0.3">
      <c r="G992"/>
      <c r="H992"/>
      <c r="I992"/>
      <c r="J992"/>
      <c r="K992"/>
      <c r="L992"/>
      <c r="M992"/>
      <c r="N992"/>
    </row>
    <row r="993" spans="7:14" x14ac:dyDescent="0.3">
      <c r="G993"/>
      <c r="H993"/>
      <c r="I993"/>
      <c r="J993"/>
      <c r="K993"/>
      <c r="L993"/>
      <c r="M993"/>
      <c r="N993"/>
    </row>
    <row r="994" spans="7:14" x14ac:dyDescent="0.3">
      <c r="G994"/>
      <c r="H994"/>
      <c r="I994"/>
      <c r="J994"/>
      <c r="K994"/>
      <c r="L994"/>
      <c r="M994"/>
      <c r="N994"/>
    </row>
    <row r="995" spans="7:14" x14ac:dyDescent="0.3">
      <c r="G995"/>
      <c r="H995"/>
      <c r="I995"/>
      <c r="J995"/>
      <c r="K995"/>
      <c r="L995"/>
      <c r="M995"/>
      <c r="N995"/>
    </row>
    <row r="996" spans="7:14" x14ac:dyDescent="0.3">
      <c r="G996"/>
      <c r="H996"/>
      <c r="I996"/>
      <c r="J996"/>
      <c r="K996"/>
      <c r="L996"/>
      <c r="M996"/>
      <c r="N996"/>
    </row>
    <row r="997" spans="7:14" x14ac:dyDescent="0.3">
      <c r="G997"/>
      <c r="H997"/>
      <c r="I997"/>
      <c r="J997"/>
      <c r="K997"/>
      <c r="L997"/>
      <c r="M997"/>
      <c r="N997"/>
    </row>
    <row r="998" spans="7:14" x14ac:dyDescent="0.3">
      <c r="G998"/>
      <c r="H998"/>
      <c r="I998"/>
      <c r="J998"/>
      <c r="K998"/>
      <c r="L998"/>
      <c r="M998"/>
      <c r="N998"/>
    </row>
    <row r="999" spans="7:14" x14ac:dyDescent="0.3">
      <c r="G999"/>
      <c r="H999"/>
      <c r="I999"/>
      <c r="J999"/>
      <c r="K999"/>
      <c r="L999"/>
      <c r="M999"/>
      <c r="N999"/>
    </row>
    <row r="1000" spans="7:14" x14ac:dyDescent="0.3">
      <c r="G1000"/>
      <c r="H1000"/>
      <c r="I1000"/>
      <c r="J1000"/>
      <c r="K1000"/>
      <c r="L1000"/>
      <c r="M1000"/>
      <c r="N1000"/>
    </row>
    <row r="1001" spans="7:14" x14ac:dyDescent="0.3">
      <c r="G1001"/>
      <c r="H1001"/>
      <c r="I1001"/>
      <c r="J1001"/>
      <c r="K1001"/>
      <c r="L1001"/>
      <c r="M1001"/>
      <c r="N1001"/>
    </row>
    <row r="1002" spans="7:14" x14ac:dyDescent="0.3">
      <c r="G1002"/>
      <c r="H1002"/>
      <c r="I1002"/>
      <c r="J1002"/>
      <c r="K1002"/>
      <c r="L1002"/>
      <c r="M1002"/>
      <c r="N1002"/>
    </row>
    <row r="1003" spans="7:14" x14ac:dyDescent="0.3">
      <c r="G1003"/>
      <c r="H1003"/>
      <c r="I1003"/>
      <c r="J1003"/>
      <c r="K1003"/>
      <c r="L1003"/>
      <c r="M1003"/>
      <c r="N1003"/>
    </row>
    <row r="1004" spans="7:14" x14ac:dyDescent="0.3">
      <c r="G1004"/>
      <c r="H1004"/>
      <c r="I1004"/>
      <c r="J1004"/>
      <c r="K1004"/>
      <c r="L1004"/>
      <c r="M1004"/>
      <c r="N1004"/>
    </row>
    <row r="1005" spans="7:14" x14ac:dyDescent="0.3">
      <c r="G1005"/>
      <c r="H1005"/>
      <c r="I1005"/>
      <c r="J1005"/>
      <c r="K1005"/>
      <c r="L1005"/>
      <c r="M1005"/>
      <c r="N1005"/>
    </row>
    <row r="1006" spans="7:14" x14ac:dyDescent="0.3">
      <c r="G1006"/>
      <c r="H1006"/>
      <c r="I1006"/>
      <c r="J1006"/>
      <c r="K1006"/>
      <c r="L1006"/>
      <c r="M1006"/>
      <c r="N1006"/>
    </row>
    <row r="1007" spans="7:14" x14ac:dyDescent="0.3">
      <c r="G1007"/>
      <c r="H1007"/>
      <c r="I1007"/>
      <c r="J1007"/>
      <c r="K1007"/>
      <c r="L1007"/>
      <c r="M1007"/>
      <c r="N1007"/>
    </row>
    <row r="1008" spans="7:14" x14ac:dyDescent="0.3">
      <c r="G1008"/>
      <c r="H1008"/>
      <c r="I1008"/>
      <c r="J1008"/>
      <c r="K1008"/>
      <c r="L1008"/>
      <c r="M1008"/>
      <c r="N1008"/>
    </row>
    <row r="1009" spans="7:14" x14ac:dyDescent="0.3">
      <c r="G1009"/>
      <c r="H1009"/>
      <c r="I1009"/>
      <c r="J1009"/>
      <c r="K1009"/>
      <c r="L1009"/>
      <c r="M1009"/>
      <c r="N1009"/>
    </row>
    <row r="1010" spans="7:14" x14ac:dyDescent="0.3">
      <c r="G1010"/>
      <c r="H1010"/>
      <c r="I1010"/>
      <c r="J1010"/>
      <c r="K1010"/>
      <c r="L1010"/>
      <c r="M1010"/>
      <c r="N1010"/>
    </row>
    <row r="1011" spans="7:14" x14ac:dyDescent="0.3">
      <c r="G1011"/>
      <c r="H1011"/>
      <c r="I1011"/>
      <c r="J1011"/>
      <c r="K1011"/>
      <c r="L1011"/>
      <c r="M1011"/>
      <c r="N1011"/>
    </row>
    <row r="1012" spans="7:14" x14ac:dyDescent="0.3">
      <c r="G1012"/>
      <c r="H1012"/>
      <c r="I1012"/>
      <c r="J1012"/>
      <c r="K1012"/>
      <c r="L1012"/>
      <c r="M1012"/>
      <c r="N1012"/>
    </row>
    <row r="1013" spans="7:14" x14ac:dyDescent="0.3">
      <c r="G1013"/>
      <c r="H1013"/>
      <c r="I1013"/>
      <c r="J1013"/>
      <c r="K1013"/>
      <c r="L1013"/>
      <c r="M1013"/>
      <c r="N1013"/>
    </row>
    <row r="1014" spans="7:14" x14ac:dyDescent="0.3">
      <c r="G1014"/>
      <c r="H1014"/>
      <c r="I1014"/>
      <c r="J1014"/>
      <c r="K1014"/>
      <c r="L1014"/>
      <c r="M1014"/>
      <c r="N1014"/>
    </row>
    <row r="1015" spans="7:14" x14ac:dyDescent="0.3">
      <c r="G1015"/>
      <c r="H1015"/>
      <c r="I1015"/>
      <c r="J1015"/>
      <c r="K1015"/>
      <c r="L1015"/>
      <c r="M1015"/>
      <c r="N1015"/>
    </row>
    <row r="1016" spans="7:14" x14ac:dyDescent="0.3">
      <c r="G1016"/>
      <c r="H1016"/>
      <c r="I1016"/>
      <c r="J1016"/>
      <c r="K1016"/>
      <c r="L1016"/>
      <c r="M1016"/>
      <c r="N1016"/>
    </row>
    <row r="1017" spans="7:14" x14ac:dyDescent="0.3">
      <c r="G1017"/>
      <c r="H1017"/>
      <c r="I1017"/>
      <c r="J1017"/>
      <c r="K1017"/>
      <c r="L1017"/>
      <c r="M1017"/>
      <c r="N1017"/>
    </row>
    <row r="1018" spans="7:14" x14ac:dyDescent="0.3">
      <c r="G1018"/>
      <c r="H1018"/>
      <c r="I1018"/>
      <c r="J1018"/>
      <c r="K1018"/>
      <c r="L1018"/>
      <c r="M1018"/>
      <c r="N1018"/>
    </row>
    <row r="1019" spans="7:14" x14ac:dyDescent="0.3">
      <c r="G1019"/>
      <c r="H1019"/>
      <c r="I1019"/>
      <c r="J1019"/>
      <c r="K1019"/>
      <c r="L1019"/>
      <c r="M1019"/>
      <c r="N1019"/>
    </row>
    <row r="1020" spans="7:14" x14ac:dyDescent="0.3">
      <c r="G1020"/>
      <c r="H1020"/>
      <c r="I1020"/>
      <c r="J1020"/>
      <c r="K1020"/>
      <c r="L1020"/>
      <c r="M1020"/>
      <c r="N1020"/>
    </row>
    <row r="1021" spans="7:14" x14ac:dyDescent="0.3">
      <c r="G1021"/>
      <c r="H1021"/>
      <c r="I1021"/>
      <c r="J1021"/>
      <c r="K1021"/>
      <c r="L1021"/>
      <c r="M1021"/>
      <c r="N1021"/>
    </row>
    <row r="1022" spans="7:14" x14ac:dyDescent="0.3">
      <c r="G1022"/>
      <c r="H1022"/>
      <c r="I1022"/>
      <c r="J1022"/>
      <c r="K1022"/>
      <c r="L1022"/>
      <c r="M1022"/>
      <c r="N1022"/>
    </row>
    <row r="1023" spans="7:14" x14ac:dyDescent="0.3">
      <c r="G1023"/>
      <c r="H1023"/>
      <c r="I1023"/>
      <c r="J1023"/>
      <c r="K1023"/>
      <c r="L1023"/>
      <c r="M1023"/>
      <c r="N1023"/>
    </row>
    <row r="1024" spans="7:14" x14ac:dyDescent="0.3">
      <c r="G1024"/>
      <c r="H1024"/>
      <c r="I1024"/>
      <c r="J1024"/>
      <c r="K1024"/>
      <c r="L1024"/>
      <c r="M1024"/>
      <c r="N1024"/>
    </row>
    <row r="1025" spans="7:14" x14ac:dyDescent="0.3">
      <c r="G1025"/>
      <c r="H1025"/>
      <c r="I1025"/>
      <c r="J1025"/>
      <c r="K1025"/>
      <c r="L1025"/>
      <c r="M1025"/>
      <c r="N1025"/>
    </row>
    <row r="1026" spans="7:14" x14ac:dyDescent="0.3">
      <c r="G1026"/>
      <c r="H1026"/>
      <c r="I1026"/>
      <c r="J1026"/>
      <c r="K1026"/>
      <c r="L1026"/>
      <c r="M1026"/>
      <c r="N1026"/>
    </row>
    <row r="1027" spans="7:14" x14ac:dyDescent="0.3">
      <c r="G1027"/>
      <c r="H1027"/>
      <c r="I1027"/>
      <c r="J1027"/>
      <c r="K1027"/>
      <c r="L1027"/>
      <c r="M1027"/>
      <c r="N1027"/>
    </row>
    <row r="1028" spans="7:14" x14ac:dyDescent="0.3">
      <c r="G1028"/>
      <c r="H1028"/>
      <c r="I1028"/>
      <c r="J1028"/>
      <c r="K1028"/>
      <c r="L1028"/>
      <c r="M1028"/>
      <c r="N1028"/>
    </row>
    <row r="1029" spans="7:14" x14ac:dyDescent="0.3">
      <c r="G1029"/>
      <c r="H1029"/>
      <c r="I1029"/>
      <c r="J1029"/>
      <c r="K1029"/>
      <c r="L1029"/>
      <c r="M1029"/>
      <c r="N1029"/>
    </row>
    <row r="1030" spans="7:14" x14ac:dyDescent="0.3">
      <c r="G1030"/>
      <c r="H1030"/>
      <c r="I1030"/>
      <c r="J1030"/>
      <c r="K1030"/>
      <c r="L1030"/>
      <c r="M1030"/>
      <c r="N1030"/>
    </row>
    <row r="1031" spans="7:14" x14ac:dyDescent="0.3">
      <c r="G1031"/>
      <c r="H1031"/>
      <c r="I1031"/>
      <c r="J1031"/>
      <c r="K1031"/>
      <c r="L1031"/>
      <c r="M1031"/>
      <c r="N1031"/>
    </row>
    <row r="1032" spans="7:14" x14ac:dyDescent="0.3">
      <c r="G1032"/>
      <c r="H1032"/>
      <c r="I1032"/>
      <c r="J1032"/>
      <c r="K1032"/>
      <c r="L1032"/>
      <c r="M1032"/>
      <c r="N1032"/>
    </row>
    <row r="1033" spans="7:14" x14ac:dyDescent="0.3">
      <c r="G1033"/>
      <c r="H1033"/>
      <c r="I1033"/>
      <c r="J1033"/>
      <c r="K1033"/>
      <c r="L1033"/>
      <c r="M1033"/>
      <c r="N1033"/>
    </row>
    <row r="1034" spans="7:14" x14ac:dyDescent="0.3">
      <c r="G1034"/>
      <c r="H1034"/>
      <c r="I1034"/>
      <c r="J1034"/>
      <c r="K1034"/>
      <c r="L1034"/>
      <c r="M1034"/>
      <c r="N1034"/>
    </row>
    <row r="1035" spans="7:14" x14ac:dyDescent="0.3">
      <c r="G1035"/>
      <c r="H1035"/>
      <c r="I1035"/>
      <c r="J1035"/>
      <c r="K1035"/>
      <c r="L1035"/>
      <c r="M1035"/>
      <c r="N1035"/>
    </row>
    <row r="1036" spans="7:14" x14ac:dyDescent="0.3">
      <c r="G1036"/>
      <c r="H1036"/>
      <c r="I1036"/>
      <c r="J1036"/>
      <c r="K1036"/>
      <c r="L1036"/>
      <c r="M1036"/>
      <c r="N1036"/>
    </row>
    <row r="1037" spans="7:14" x14ac:dyDescent="0.3">
      <c r="G1037"/>
      <c r="H1037"/>
      <c r="I1037"/>
      <c r="J1037"/>
      <c r="K1037"/>
      <c r="L1037"/>
      <c r="M1037"/>
      <c r="N1037"/>
    </row>
    <row r="1038" spans="7:14" x14ac:dyDescent="0.3">
      <c r="G1038"/>
      <c r="H1038"/>
      <c r="I1038"/>
      <c r="J1038"/>
      <c r="K1038"/>
      <c r="L1038"/>
      <c r="M1038"/>
      <c r="N1038"/>
    </row>
    <row r="1039" spans="7:14" x14ac:dyDescent="0.3">
      <c r="G1039"/>
      <c r="H1039"/>
      <c r="I1039"/>
      <c r="J1039"/>
      <c r="K1039"/>
      <c r="L1039"/>
      <c r="M1039"/>
      <c r="N1039"/>
    </row>
    <row r="1040" spans="7:14" x14ac:dyDescent="0.3">
      <c r="G1040"/>
      <c r="H1040"/>
      <c r="I1040"/>
      <c r="J1040"/>
      <c r="K1040"/>
      <c r="L1040"/>
      <c r="M1040"/>
      <c r="N1040"/>
    </row>
    <row r="1041" spans="7:14" x14ac:dyDescent="0.3">
      <c r="G1041"/>
      <c r="H1041"/>
      <c r="I1041"/>
      <c r="J1041"/>
      <c r="K1041"/>
      <c r="L1041"/>
      <c r="M1041"/>
      <c r="N1041"/>
    </row>
    <row r="1042" spans="7:14" x14ac:dyDescent="0.3">
      <c r="G1042"/>
      <c r="H1042"/>
      <c r="I1042"/>
      <c r="J1042"/>
      <c r="K1042"/>
      <c r="L1042"/>
      <c r="M1042"/>
      <c r="N1042"/>
    </row>
    <row r="1043" spans="7:14" x14ac:dyDescent="0.3">
      <c r="G1043"/>
      <c r="H1043"/>
      <c r="I1043"/>
      <c r="J1043"/>
      <c r="K1043"/>
      <c r="L1043"/>
      <c r="M1043"/>
      <c r="N1043"/>
    </row>
    <row r="1044" spans="7:14" x14ac:dyDescent="0.3">
      <c r="G1044"/>
      <c r="H1044"/>
      <c r="I1044"/>
      <c r="J1044"/>
      <c r="K1044"/>
      <c r="L1044"/>
      <c r="M1044"/>
      <c r="N1044"/>
    </row>
    <row r="1045" spans="7:14" x14ac:dyDescent="0.3">
      <c r="G1045"/>
      <c r="H1045"/>
      <c r="I1045"/>
      <c r="J1045"/>
      <c r="K1045"/>
      <c r="L1045"/>
      <c r="M1045"/>
      <c r="N1045"/>
    </row>
    <row r="1046" spans="7:14" x14ac:dyDescent="0.3">
      <c r="G1046"/>
      <c r="H1046"/>
      <c r="I1046"/>
      <c r="J1046"/>
      <c r="K1046"/>
      <c r="L1046"/>
      <c r="M1046"/>
      <c r="N1046"/>
    </row>
    <row r="1047" spans="7:14" x14ac:dyDescent="0.3">
      <c r="G1047"/>
      <c r="H1047"/>
      <c r="I1047"/>
      <c r="J1047"/>
      <c r="K1047"/>
      <c r="L1047"/>
      <c r="M1047"/>
      <c r="N1047"/>
    </row>
    <row r="1048" spans="7:14" x14ac:dyDescent="0.3">
      <c r="G1048"/>
      <c r="H1048"/>
      <c r="I1048"/>
      <c r="J1048"/>
      <c r="K1048"/>
      <c r="L1048"/>
      <c r="M1048"/>
      <c r="N1048"/>
    </row>
    <row r="1049" spans="7:14" x14ac:dyDescent="0.3">
      <c r="G1049"/>
      <c r="H1049"/>
      <c r="I1049"/>
      <c r="J1049"/>
      <c r="K1049"/>
      <c r="L1049"/>
      <c r="M1049"/>
      <c r="N1049"/>
    </row>
    <row r="1050" spans="7:14" x14ac:dyDescent="0.3">
      <c r="G1050"/>
      <c r="H1050"/>
      <c r="I1050"/>
      <c r="J1050"/>
      <c r="K1050"/>
      <c r="L1050"/>
      <c r="M1050"/>
      <c r="N1050"/>
    </row>
    <row r="1051" spans="7:14" x14ac:dyDescent="0.3">
      <c r="G1051"/>
      <c r="H1051"/>
      <c r="I1051"/>
      <c r="J1051"/>
      <c r="K1051"/>
      <c r="L1051"/>
      <c r="M1051"/>
      <c r="N1051"/>
    </row>
    <row r="1052" spans="7:14" x14ac:dyDescent="0.3">
      <c r="G1052"/>
      <c r="H1052"/>
      <c r="I1052"/>
      <c r="J1052"/>
      <c r="K1052"/>
      <c r="L1052"/>
      <c r="M1052"/>
      <c r="N1052"/>
    </row>
    <row r="1053" spans="7:14" x14ac:dyDescent="0.3">
      <c r="G1053"/>
      <c r="H1053"/>
      <c r="I1053"/>
      <c r="J1053"/>
      <c r="K1053"/>
      <c r="L1053"/>
      <c r="M1053"/>
      <c r="N1053"/>
    </row>
    <row r="1054" spans="7:14" x14ac:dyDescent="0.3">
      <c r="G1054"/>
      <c r="H1054"/>
      <c r="I1054"/>
      <c r="J1054"/>
      <c r="K1054"/>
      <c r="L1054"/>
      <c r="M1054"/>
      <c r="N1054"/>
    </row>
    <row r="1055" spans="7:14" x14ac:dyDescent="0.3">
      <c r="G1055"/>
      <c r="H1055"/>
      <c r="I1055"/>
      <c r="J1055"/>
      <c r="K1055"/>
      <c r="L1055"/>
      <c r="M1055"/>
      <c r="N1055"/>
    </row>
    <row r="1056" spans="7:14" x14ac:dyDescent="0.3">
      <c r="G1056"/>
      <c r="H1056"/>
      <c r="I1056"/>
      <c r="J1056"/>
      <c r="K1056"/>
      <c r="L1056"/>
      <c r="M1056"/>
      <c r="N1056"/>
    </row>
    <row r="1057" spans="7:14" x14ac:dyDescent="0.3">
      <c r="G1057"/>
      <c r="H1057"/>
      <c r="I1057"/>
      <c r="J1057"/>
      <c r="K1057"/>
      <c r="L1057"/>
      <c r="M1057"/>
      <c r="N1057"/>
    </row>
    <row r="1058" spans="7:14" x14ac:dyDescent="0.3">
      <c r="G1058"/>
      <c r="H1058"/>
      <c r="I1058"/>
      <c r="J1058"/>
      <c r="K1058"/>
      <c r="L1058"/>
      <c r="M1058"/>
      <c r="N1058"/>
    </row>
    <row r="1059" spans="7:14" x14ac:dyDescent="0.3">
      <c r="G1059"/>
      <c r="H1059"/>
      <c r="I1059"/>
      <c r="J1059"/>
      <c r="K1059"/>
      <c r="L1059"/>
      <c r="M1059"/>
      <c r="N1059"/>
    </row>
    <row r="1060" spans="7:14" x14ac:dyDescent="0.3">
      <c r="G1060"/>
      <c r="H1060"/>
      <c r="I1060"/>
      <c r="J1060"/>
      <c r="K1060"/>
      <c r="L1060"/>
      <c r="M1060"/>
      <c r="N1060"/>
    </row>
    <row r="1061" spans="7:14" x14ac:dyDescent="0.3">
      <c r="G1061"/>
      <c r="H1061"/>
      <c r="I1061"/>
      <c r="J1061"/>
      <c r="K1061"/>
      <c r="L1061"/>
      <c r="M1061"/>
      <c r="N1061"/>
    </row>
    <row r="1062" spans="7:14" x14ac:dyDescent="0.3">
      <c r="G1062"/>
      <c r="H1062"/>
      <c r="I1062"/>
      <c r="J1062"/>
      <c r="K1062"/>
      <c r="L1062"/>
      <c r="M1062"/>
      <c r="N1062"/>
    </row>
    <row r="1063" spans="7:14" x14ac:dyDescent="0.3">
      <c r="G1063"/>
      <c r="H1063"/>
      <c r="I1063"/>
      <c r="J1063"/>
      <c r="K1063"/>
      <c r="L1063"/>
      <c r="M1063"/>
      <c r="N1063"/>
    </row>
    <row r="1064" spans="7:14" x14ac:dyDescent="0.3">
      <c r="G1064"/>
      <c r="H1064"/>
      <c r="I1064"/>
      <c r="J1064"/>
      <c r="K1064"/>
      <c r="L1064"/>
      <c r="M1064"/>
      <c r="N1064"/>
    </row>
    <row r="1065" spans="7:14" x14ac:dyDescent="0.3">
      <c r="G1065"/>
      <c r="H1065"/>
      <c r="I1065"/>
      <c r="J1065"/>
      <c r="K1065"/>
      <c r="L1065"/>
      <c r="M1065"/>
      <c r="N1065"/>
    </row>
    <row r="1066" spans="7:14" x14ac:dyDescent="0.3">
      <c r="G1066"/>
      <c r="H1066"/>
      <c r="I1066"/>
      <c r="J1066"/>
      <c r="K1066"/>
      <c r="L1066"/>
      <c r="M1066"/>
      <c r="N1066"/>
    </row>
    <row r="1067" spans="7:14" x14ac:dyDescent="0.3">
      <c r="G1067"/>
      <c r="H1067"/>
      <c r="I1067"/>
      <c r="J1067"/>
      <c r="K1067"/>
      <c r="L1067"/>
      <c r="M1067"/>
      <c r="N1067"/>
    </row>
    <row r="1068" spans="7:14" x14ac:dyDescent="0.3">
      <c r="G1068"/>
      <c r="H1068"/>
      <c r="I1068"/>
      <c r="J1068"/>
      <c r="K1068"/>
      <c r="L1068"/>
      <c r="M1068"/>
      <c r="N1068"/>
    </row>
    <row r="1069" spans="7:14" x14ac:dyDescent="0.3">
      <c r="G1069"/>
      <c r="H1069"/>
      <c r="I1069"/>
      <c r="J1069"/>
      <c r="K1069"/>
      <c r="L1069"/>
      <c r="M1069"/>
      <c r="N1069"/>
    </row>
    <row r="1070" spans="7:14" x14ac:dyDescent="0.3">
      <c r="G1070"/>
      <c r="H1070"/>
      <c r="I1070"/>
      <c r="J1070"/>
      <c r="K1070"/>
      <c r="L1070"/>
      <c r="M1070"/>
      <c r="N1070"/>
    </row>
    <row r="1071" spans="7:14" x14ac:dyDescent="0.3">
      <c r="G1071"/>
      <c r="H1071"/>
      <c r="I1071"/>
      <c r="J1071"/>
      <c r="K1071"/>
      <c r="L1071"/>
      <c r="M1071"/>
      <c r="N1071"/>
    </row>
    <row r="1072" spans="7:14" x14ac:dyDescent="0.3">
      <c r="G1072"/>
      <c r="H1072"/>
      <c r="I1072"/>
      <c r="J1072"/>
      <c r="K1072"/>
      <c r="L1072"/>
      <c r="M1072"/>
      <c r="N1072"/>
    </row>
    <row r="1073" spans="7:14" x14ac:dyDescent="0.3">
      <c r="G1073"/>
      <c r="H1073"/>
      <c r="I1073"/>
      <c r="J1073"/>
      <c r="K1073"/>
      <c r="L1073"/>
      <c r="M1073"/>
      <c r="N1073"/>
    </row>
    <row r="1074" spans="7:14" x14ac:dyDescent="0.3">
      <c r="G1074"/>
      <c r="H1074"/>
      <c r="I1074"/>
      <c r="J1074"/>
      <c r="K1074"/>
      <c r="L1074"/>
      <c r="M1074"/>
      <c r="N1074"/>
    </row>
    <row r="1075" spans="7:14" x14ac:dyDescent="0.3">
      <c r="G1075"/>
      <c r="H1075"/>
      <c r="I1075"/>
      <c r="J1075"/>
      <c r="K1075"/>
      <c r="L1075"/>
      <c r="M1075"/>
      <c r="N1075"/>
    </row>
    <row r="1076" spans="7:14" x14ac:dyDescent="0.3">
      <c r="G1076"/>
      <c r="H1076"/>
      <c r="I1076"/>
      <c r="J1076"/>
      <c r="K1076"/>
      <c r="L1076"/>
      <c r="M1076"/>
      <c r="N1076"/>
    </row>
    <row r="1077" spans="7:14" x14ac:dyDescent="0.3">
      <c r="G1077"/>
      <c r="H1077"/>
      <c r="I1077"/>
      <c r="J1077"/>
      <c r="K1077"/>
      <c r="L1077"/>
      <c r="M1077"/>
      <c r="N1077"/>
    </row>
    <row r="1078" spans="7:14" x14ac:dyDescent="0.3">
      <c r="G1078"/>
      <c r="H1078"/>
      <c r="I1078"/>
      <c r="J1078"/>
      <c r="K1078"/>
      <c r="L1078"/>
      <c r="M1078"/>
      <c r="N1078"/>
    </row>
    <row r="1079" spans="7:14" x14ac:dyDescent="0.3">
      <c r="G1079"/>
      <c r="H1079"/>
      <c r="I1079"/>
      <c r="J1079"/>
      <c r="K1079"/>
      <c r="L1079"/>
      <c r="M1079"/>
      <c r="N1079"/>
    </row>
    <row r="1080" spans="7:14" x14ac:dyDescent="0.3">
      <c r="G1080"/>
      <c r="H1080"/>
      <c r="I1080"/>
      <c r="J1080"/>
      <c r="K1080"/>
      <c r="L1080"/>
      <c r="M1080"/>
      <c r="N1080"/>
    </row>
    <row r="1081" spans="7:14" x14ac:dyDescent="0.3">
      <c r="G1081"/>
      <c r="H1081"/>
      <c r="I1081"/>
      <c r="J1081"/>
      <c r="K1081"/>
      <c r="L1081"/>
      <c r="M1081"/>
      <c r="N1081"/>
    </row>
    <row r="1082" spans="7:14" x14ac:dyDescent="0.3">
      <c r="G1082"/>
      <c r="H1082"/>
      <c r="I1082"/>
      <c r="J1082"/>
      <c r="K1082"/>
      <c r="L1082"/>
      <c r="M1082"/>
      <c r="N1082"/>
    </row>
    <row r="1083" spans="7:14" x14ac:dyDescent="0.3">
      <c r="G1083"/>
      <c r="H1083"/>
      <c r="I1083"/>
      <c r="J1083"/>
      <c r="K1083"/>
      <c r="L1083"/>
      <c r="M1083"/>
      <c r="N1083"/>
    </row>
    <row r="1084" spans="7:14" x14ac:dyDescent="0.3">
      <c r="G1084"/>
      <c r="H1084"/>
      <c r="I1084"/>
      <c r="J1084"/>
      <c r="K1084"/>
      <c r="L1084"/>
      <c r="M1084"/>
      <c r="N1084"/>
    </row>
    <row r="1085" spans="7:14" x14ac:dyDescent="0.3">
      <c r="G1085"/>
      <c r="H1085"/>
      <c r="I1085"/>
      <c r="J1085"/>
      <c r="K1085"/>
      <c r="L1085"/>
      <c r="M1085"/>
      <c r="N1085"/>
    </row>
    <row r="1086" spans="7:14" x14ac:dyDescent="0.3">
      <c r="G1086"/>
      <c r="H1086"/>
      <c r="I1086"/>
      <c r="J1086"/>
      <c r="K1086"/>
      <c r="L1086"/>
      <c r="M1086"/>
      <c r="N1086"/>
    </row>
    <row r="1087" spans="7:14" x14ac:dyDescent="0.3">
      <c r="G1087"/>
      <c r="H1087"/>
      <c r="I1087"/>
      <c r="J1087"/>
      <c r="K1087"/>
      <c r="L1087"/>
      <c r="M1087"/>
      <c r="N1087"/>
    </row>
    <row r="1088" spans="7:14" x14ac:dyDescent="0.3">
      <c r="G1088"/>
      <c r="H1088"/>
      <c r="I1088"/>
      <c r="J1088"/>
      <c r="K1088"/>
      <c r="L1088"/>
      <c r="M1088"/>
      <c r="N1088"/>
    </row>
    <row r="1089" spans="7:14" x14ac:dyDescent="0.3">
      <c r="G1089"/>
      <c r="H1089"/>
      <c r="I1089"/>
      <c r="J1089"/>
      <c r="K1089"/>
      <c r="L1089"/>
      <c r="M1089"/>
      <c r="N1089"/>
    </row>
    <row r="1090" spans="7:14" x14ac:dyDescent="0.3">
      <c r="G1090"/>
      <c r="H1090"/>
      <c r="I1090"/>
      <c r="J1090"/>
      <c r="K1090"/>
      <c r="L1090"/>
      <c r="M1090"/>
      <c r="N1090"/>
    </row>
    <row r="1091" spans="7:14" x14ac:dyDescent="0.3">
      <c r="G1091"/>
      <c r="H1091"/>
      <c r="I1091"/>
      <c r="J1091"/>
      <c r="K1091"/>
      <c r="L1091"/>
      <c r="M1091"/>
      <c r="N1091"/>
    </row>
    <row r="1092" spans="7:14" x14ac:dyDescent="0.3">
      <c r="G1092"/>
      <c r="H1092"/>
      <c r="I1092"/>
      <c r="J1092"/>
      <c r="K1092"/>
      <c r="L1092"/>
      <c r="M1092"/>
      <c r="N1092"/>
    </row>
    <row r="1093" spans="7:14" x14ac:dyDescent="0.3">
      <c r="G1093"/>
      <c r="H1093"/>
      <c r="I1093"/>
      <c r="J1093"/>
      <c r="K1093"/>
      <c r="L1093"/>
      <c r="M1093"/>
      <c r="N1093"/>
    </row>
    <row r="1094" spans="7:14" x14ac:dyDescent="0.3">
      <c r="G1094"/>
      <c r="H1094"/>
      <c r="I1094"/>
      <c r="J1094"/>
      <c r="K1094"/>
      <c r="L1094"/>
      <c r="M1094"/>
      <c r="N1094"/>
    </row>
    <row r="1095" spans="7:14" x14ac:dyDescent="0.3">
      <c r="G1095"/>
      <c r="H1095"/>
      <c r="I1095"/>
      <c r="J1095"/>
      <c r="K1095"/>
      <c r="L1095"/>
      <c r="M1095"/>
      <c r="N1095"/>
    </row>
    <row r="1096" spans="7:14" x14ac:dyDescent="0.3">
      <c r="G1096"/>
      <c r="H1096"/>
      <c r="I1096"/>
      <c r="J1096"/>
      <c r="K1096"/>
      <c r="L1096"/>
      <c r="M1096"/>
      <c r="N1096"/>
    </row>
    <row r="1097" spans="7:14" x14ac:dyDescent="0.3">
      <c r="G1097"/>
      <c r="H1097"/>
      <c r="I1097"/>
      <c r="J1097"/>
      <c r="K1097"/>
      <c r="L1097"/>
      <c r="M1097"/>
      <c r="N1097"/>
    </row>
    <row r="1098" spans="7:14" x14ac:dyDescent="0.3">
      <c r="G1098"/>
      <c r="H1098"/>
      <c r="I1098"/>
      <c r="J1098"/>
      <c r="K1098"/>
      <c r="L1098"/>
      <c r="M1098"/>
      <c r="N1098"/>
    </row>
    <row r="1099" spans="7:14" x14ac:dyDescent="0.3">
      <c r="G1099"/>
      <c r="H1099"/>
      <c r="I1099"/>
      <c r="J1099"/>
      <c r="K1099"/>
      <c r="L1099"/>
      <c r="M1099"/>
      <c r="N1099"/>
    </row>
    <row r="1100" spans="7:14" x14ac:dyDescent="0.3">
      <c r="G1100"/>
      <c r="H1100"/>
      <c r="I1100"/>
      <c r="J1100"/>
      <c r="K1100"/>
      <c r="L1100"/>
      <c r="M1100"/>
      <c r="N1100"/>
    </row>
    <row r="1101" spans="7:14" x14ac:dyDescent="0.3">
      <c r="G1101"/>
      <c r="H1101"/>
      <c r="I1101"/>
      <c r="J1101"/>
      <c r="K1101"/>
      <c r="L1101"/>
      <c r="M1101"/>
      <c r="N1101"/>
    </row>
    <row r="1102" spans="7:14" x14ac:dyDescent="0.3">
      <c r="G1102"/>
      <c r="H1102"/>
      <c r="I1102"/>
      <c r="J1102"/>
      <c r="K1102"/>
      <c r="L1102"/>
      <c r="M1102"/>
      <c r="N1102"/>
    </row>
    <row r="1103" spans="7:14" x14ac:dyDescent="0.3">
      <c r="G1103"/>
      <c r="H1103"/>
      <c r="I1103"/>
      <c r="J1103"/>
      <c r="K1103"/>
      <c r="L1103"/>
      <c r="M1103"/>
      <c r="N1103"/>
    </row>
    <row r="1104" spans="7:14" x14ac:dyDescent="0.3">
      <c r="G1104"/>
      <c r="H1104"/>
      <c r="I1104"/>
      <c r="J1104"/>
      <c r="K1104"/>
      <c r="L1104"/>
      <c r="M1104"/>
      <c r="N1104"/>
    </row>
    <row r="1105" spans="7:14" x14ac:dyDescent="0.3">
      <c r="G1105"/>
      <c r="H1105"/>
      <c r="I1105"/>
      <c r="J1105"/>
      <c r="K1105"/>
      <c r="L1105"/>
      <c r="M1105"/>
      <c r="N1105"/>
    </row>
    <row r="1106" spans="7:14" x14ac:dyDescent="0.3">
      <c r="G1106"/>
      <c r="H1106"/>
      <c r="I1106"/>
      <c r="J1106"/>
      <c r="K1106"/>
      <c r="L1106"/>
      <c r="M1106"/>
      <c r="N1106"/>
    </row>
    <row r="1107" spans="7:14" x14ac:dyDescent="0.3">
      <c r="G1107"/>
      <c r="H1107"/>
      <c r="I1107"/>
      <c r="J1107"/>
      <c r="K1107"/>
      <c r="L1107"/>
      <c r="M1107"/>
      <c r="N1107"/>
    </row>
    <row r="1108" spans="7:14" x14ac:dyDescent="0.3">
      <c r="G1108"/>
      <c r="H1108"/>
      <c r="I1108"/>
      <c r="J1108"/>
      <c r="K1108"/>
      <c r="L1108"/>
      <c r="M1108"/>
      <c r="N1108"/>
    </row>
    <row r="1109" spans="7:14" x14ac:dyDescent="0.3">
      <c r="G1109"/>
      <c r="H1109"/>
      <c r="I1109"/>
      <c r="J1109"/>
      <c r="K1109"/>
      <c r="L1109"/>
      <c r="M1109"/>
      <c r="N1109"/>
    </row>
    <row r="1110" spans="7:14" x14ac:dyDescent="0.3">
      <c r="G1110"/>
      <c r="H1110"/>
      <c r="I1110"/>
      <c r="J1110"/>
      <c r="K1110"/>
      <c r="L1110"/>
      <c r="M1110"/>
      <c r="N1110"/>
    </row>
    <row r="1111" spans="7:14" x14ac:dyDescent="0.3">
      <c r="G1111"/>
      <c r="H1111"/>
      <c r="I1111"/>
      <c r="J1111"/>
      <c r="K1111"/>
      <c r="L1111"/>
      <c r="M1111"/>
      <c r="N1111"/>
    </row>
    <row r="1112" spans="7:14" x14ac:dyDescent="0.3">
      <c r="G1112"/>
      <c r="H1112"/>
      <c r="I1112"/>
      <c r="J1112"/>
      <c r="K1112"/>
      <c r="L1112"/>
      <c r="M1112"/>
      <c r="N1112"/>
    </row>
    <row r="1113" spans="7:14" x14ac:dyDescent="0.3">
      <c r="G1113"/>
      <c r="H1113"/>
      <c r="I1113"/>
      <c r="J1113"/>
      <c r="K1113"/>
      <c r="L1113"/>
      <c r="M1113"/>
      <c r="N1113"/>
    </row>
    <row r="1114" spans="7:14" x14ac:dyDescent="0.3">
      <c r="G1114"/>
      <c r="H1114"/>
      <c r="I1114"/>
      <c r="J1114"/>
      <c r="K1114"/>
      <c r="L1114"/>
      <c r="M1114"/>
      <c r="N1114"/>
    </row>
    <row r="1115" spans="7:14" x14ac:dyDescent="0.3">
      <c r="G1115"/>
      <c r="H1115"/>
      <c r="I1115"/>
      <c r="J1115"/>
      <c r="K1115"/>
      <c r="L1115"/>
      <c r="M1115"/>
      <c r="N1115"/>
    </row>
    <row r="1116" spans="7:14" x14ac:dyDescent="0.3">
      <c r="G1116"/>
      <c r="H1116"/>
      <c r="I1116"/>
      <c r="J1116"/>
      <c r="K1116"/>
      <c r="L1116"/>
      <c r="M1116"/>
      <c r="N1116"/>
    </row>
    <row r="1117" spans="7:14" x14ac:dyDescent="0.3">
      <c r="G1117"/>
      <c r="H1117"/>
      <c r="I1117"/>
      <c r="J1117"/>
      <c r="K1117"/>
      <c r="L1117"/>
      <c r="M1117"/>
      <c r="N1117"/>
    </row>
    <row r="1118" spans="7:14" x14ac:dyDescent="0.3">
      <c r="G1118"/>
      <c r="H1118"/>
      <c r="I1118"/>
      <c r="J1118"/>
      <c r="K1118"/>
      <c r="L1118"/>
      <c r="M1118"/>
      <c r="N1118"/>
    </row>
    <row r="1119" spans="7:14" x14ac:dyDescent="0.3">
      <c r="G1119"/>
      <c r="H1119"/>
      <c r="I1119"/>
      <c r="J1119"/>
      <c r="K1119"/>
      <c r="L1119"/>
      <c r="M1119"/>
      <c r="N1119"/>
    </row>
    <row r="1120" spans="7:14" x14ac:dyDescent="0.3">
      <c r="G1120"/>
      <c r="H1120"/>
      <c r="I1120"/>
      <c r="J1120"/>
      <c r="K1120"/>
      <c r="L1120"/>
      <c r="M1120"/>
      <c r="N1120"/>
    </row>
    <row r="1121" spans="7:14" x14ac:dyDescent="0.3">
      <c r="G1121"/>
      <c r="H1121"/>
      <c r="I1121"/>
      <c r="J1121"/>
      <c r="K1121"/>
      <c r="L1121"/>
      <c r="M1121"/>
      <c r="N1121"/>
    </row>
    <row r="1122" spans="7:14" x14ac:dyDescent="0.3">
      <c r="G1122"/>
      <c r="H1122"/>
      <c r="I1122"/>
      <c r="J1122"/>
      <c r="K1122"/>
      <c r="L1122"/>
      <c r="M1122"/>
      <c r="N1122"/>
    </row>
    <row r="1123" spans="7:14" x14ac:dyDescent="0.3">
      <c r="G1123"/>
      <c r="H1123"/>
      <c r="I1123"/>
      <c r="J1123"/>
      <c r="K1123"/>
      <c r="L1123"/>
      <c r="M1123"/>
      <c r="N1123"/>
    </row>
    <row r="1124" spans="7:14" x14ac:dyDescent="0.3">
      <c r="G1124"/>
      <c r="H1124"/>
      <c r="I1124"/>
      <c r="J1124"/>
      <c r="K1124"/>
      <c r="L1124"/>
      <c r="M1124"/>
      <c r="N1124"/>
    </row>
    <row r="1125" spans="7:14" x14ac:dyDescent="0.3">
      <c r="G1125"/>
      <c r="H1125"/>
      <c r="I1125"/>
      <c r="J1125"/>
      <c r="K1125"/>
      <c r="L1125"/>
      <c r="M1125"/>
      <c r="N1125"/>
    </row>
    <row r="1126" spans="7:14" x14ac:dyDescent="0.3">
      <c r="G1126"/>
      <c r="H1126"/>
      <c r="I1126"/>
      <c r="J1126"/>
      <c r="K1126"/>
      <c r="L1126"/>
      <c r="M1126"/>
      <c r="N1126"/>
    </row>
    <row r="1127" spans="7:14" x14ac:dyDescent="0.3">
      <c r="G1127"/>
      <c r="H1127"/>
      <c r="I1127"/>
      <c r="J1127"/>
      <c r="K1127"/>
      <c r="L1127"/>
      <c r="M1127"/>
      <c r="N1127"/>
    </row>
    <row r="1128" spans="7:14" x14ac:dyDescent="0.3">
      <c r="G1128"/>
      <c r="H1128"/>
      <c r="I1128"/>
      <c r="J1128"/>
      <c r="K1128"/>
      <c r="L1128"/>
      <c r="M1128"/>
      <c r="N1128"/>
    </row>
    <row r="1129" spans="7:14" x14ac:dyDescent="0.3">
      <c r="G1129"/>
      <c r="H1129"/>
      <c r="I1129"/>
      <c r="J1129"/>
      <c r="K1129"/>
      <c r="L1129"/>
      <c r="M1129"/>
      <c r="N1129"/>
    </row>
    <row r="1130" spans="7:14" x14ac:dyDescent="0.3">
      <c r="G1130"/>
      <c r="H1130"/>
      <c r="I1130"/>
      <c r="J1130"/>
      <c r="K1130"/>
      <c r="L1130"/>
      <c r="M1130"/>
      <c r="N1130"/>
    </row>
    <row r="1131" spans="7:14" x14ac:dyDescent="0.3">
      <c r="G1131"/>
      <c r="H1131"/>
      <c r="I1131"/>
      <c r="J1131"/>
      <c r="K1131"/>
      <c r="L1131"/>
      <c r="M1131"/>
      <c r="N1131"/>
    </row>
    <row r="1132" spans="7:14" x14ac:dyDescent="0.3">
      <c r="G1132"/>
      <c r="H1132"/>
      <c r="I1132"/>
      <c r="J1132"/>
      <c r="K1132"/>
      <c r="L1132"/>
      <c r="M1132"/>
      <c r="N1132"/>
    </row>
    <row r="1133" spans="7:14" x14ac:dyDescent="0.3">
      <c r="G1133"/>
      <c r="H1133"/>
      <c r="I1133"/>
      <c r="J1133"/>
      <c r="K1133"/>
      <c r="L1133"/>
      <c r="M1133"/>
      <c r="N1133"/>
    </row>
    <row r="1134" spans="7:14" x14ac:dyDescent="0.3">
      <c r="G1134"/>
      <c r="H1134"/>
      <c r="I1134"/>
      <c r="J1134"/>
      <c r="K1134"/>
      <c r="L1134"/>
      <c r="M1134"/>
      <c r="N1134"/>
    </row>
    <row r="1135" spans="7:14" x14ac:dyDescent="0.3">
      <c r="G1135"/>
      <c r="H1135"/>
      <c r="I1135"/>
      <c r="J1135"/>
      <c r="K1135"/>
      <c r="L1135"/>
      <c r="M1135"/>
      <c r="N1135"/>
    </row>
    <row r="1136" spans="7:14" x14ac:dyDescent="0.3">
      <c r="G1136"/>
      <c r="H1136"/>
      <c r="I1136"/>
      <c r="J1136"/>
      <c r="K1136"/>
      <c r="L1136"/>
      <c r="M1136"/>
      <c r="N1136"/>
    </row>
    <row r="1137" spans="7:14" x14ac:dyDescent="0.3">
      <c r="G1137"/>
      <c r="H1137"/>
      <c r="I1137"/>
      <c r="J1137"/>
      <c r="K1137"/>
      <c r="L1137"/>
      <c r="M1137"/>
      <c r="N1137"/>
    </row>
    <row r="1138" spans="7:14" x14ac:dyDescent="0.3">
      <c r="G1138"/>
      <c r="H1138"/>
      <c r="I1138"/>
      <c r="J1138"/>
      <c r="K1138"/>
      <c r="L1138"/>
      <c r="M1138"/>
      <c r="N1138"/>
    </row>
    <row r="1139" spans="7:14" x14ac:dyDescent="0.3">
      <c r="G1139"/>
      <c r="H1139"/>
      <c r="I1139"/>
      <c r="J1139"/>
      <c r="K1139"/>
      <c r="L1139"/>
      <c r="M1139"/>
      <c r="N1139"/>
    </row>
    <row r="1140" spans="7:14" x14ac:dyDescent="0.3">
      <c r="G1140"/>
      <c r="H1140"/>
      <c r="I1140"/>
      <c r="J1140"/>
      <c r="K1140"/>
      <c r="L1140"/>
      <c r="M1140"/>
      <c r="N1140"/>
    </row>
    <row r="1141" spans="7:14" x14ac:dyDescent="0.3">
      <c r="G1141"/>
      <c r="H1141"/>
      <c r="I1141"/>
      <c r="J1141"/>
      <c r="K1141"/>
      <c r="L1141"/>
      <c r="M1141"/>
      <c r="N1141"/>
    </row>
    <row r="1142" spans="7:14" x14ac:dyDescent="0.3">
      <c r="G1142"/>
      <c r="H1142"/>
      <c r="I1142"/>
      <c r="J1142"/>
      <c r="K1142"/>
      <c r="L1142"/>
      <c r="M1142"/>
      <c r="N1142"/>
    </row>
    <row r="1143" spans="7:14" x14ac:dyDescent="0.3">
      <c r="G1143"/>
      <c r="H1143"/>
      <c r="I1143"/>
      <c r="J1143"/>
      <c r="K1143"/>
      <c r="L1143"/>
      <c r="M1143"/>
      <c r="N1143"/>
    </row>
    <row r="1144" spans="7:14" x14ac:dyDescent="0.3">
      <c r="G1144"/>
      <c r="H1144"/>
      <c r="I1144"/>
      <c r="J1144"/>
      <c r="K1144"/>
      <c r="L1144"/>
      <c r="M1144"/>
      <c r="N1144"/>
    </row>
    <row r="1145" spans="7:14" x14ac:dyDescent="0.3">
      <c r="G1145"/>
      <c r="H1145"/>
      <c r="I1145"/>
      <c r="J1145"/>
      <c r="K1145"/>
      <c r="L1145"/>
      <c r="M1145"/>
      <c r="N1145"/>
    </row>
    <row r="1146" spans="7:14" x14ac:dyDescent="0.3">
      <c r="G1146"/>
      <c r="H1146"/>
      <c r="I1146"/>
      <c r="J1146"/>
      <c r="K1146"/>
      <c r="L1146"/>
      <c r="M1146"/>
      <c r="N1146"/>
    </row>
    <row r="1147" spans="7:14" x14ac:dyDescent="0.3">
      <c r="G1147"/>
      <c r="H1147"/>
      <c r="I1147"/>
      <c r="J1147"/>
      <c r="K1147"/>
      <c r="L1147"/>
      <c r="M1147"/>
      <c r="N1147"/>
    </row>
    <row r="1148" spans="7:14" x14ac:dyDescent="0.3">
      <c r="G1148"/>
      <c r="H1148"/>
      <c r="I1148"/>
      <c r="J1148"/>
      <c r="K1148"/>
      <c r="L1148"/>
      <c r="M1148"/>
      <c r="N1148"/>
    </row>
    <row r="1149" spans="7:14" x14ac:dyDescent="0.3">
      <c r="G1149"/>
      <c r="H1149"/>
      <c r="I1149"/>
      <c r="J1149"/>
      <c r="K1149"/>
      <c r="L1149"/>
      <c r="M1149"/>
      <c r="N1149"/>
    </row>
    <row r="1150" spans="7:14" x14ac:dyDescent="0.3">
      <c r="G1150"/>
      <c r="H1150"/>
      <c r="I1150"/>
      <c r="J1150"/>
      <c r="K1150"/>
      <c r="L1150"/>
      <c r="M1150"/>
      <c r="N1150"/>
    </row>
    <row r="1151" spans="7:14" x14ac:dyDescent="0.3">
      <c r="G1151"/>
      <c r="H1151"/>
      <c r="I1151"/>
      <c r="J1151"/>
      <c r="K1151"/>
      <c r="L1151"/>
      <c r="M1151"/>
      <c r="N1151"/>
    </row>
    <row r="1152" spans="7:14" x14ac:dyDescent="0.3">
      <c r="G1152"/>
      <c r="H1152"/>
      <c r="I1152"/>
      <c r="J1152"/>
      <c r="K1152"/>
      <c r="L1152"/>
      <c r="M1152"/>
      <c r="N1152"/>
    </row>
    <row r="1153" spans="7:14" x14ac:dyDescent="0.3">
      <c r="G1153"/>
      <c r="H1153"/>
      <c r="I1153"/>
      <c r="J1153"/>
      <c r="K1153"/>
      <c r="L1153"/>
      <c r="M1153"/>
      <c r="N1153"/>
    </row>
    <row r="1154" spans="7:14" x14ac:dyDescent="0.3">
      <c r="G1154"/>
      <c r="H1154"/>
      <c r="I1154"/>
      <c r="J1154"/>
      <c r="K1154"/>
      <c r="L1154"/>
      <c r="M1154"/>
      <c r="N1154"/>
    </row>
    <row r="1155" spans="7:14" x14ac:dyDescent="0.3">
      <c r="G1155"/>
      <c r="H1155"/>
      <c r="I1155"/>
      <c r="J1155"/>
      <c r="K1155"/>
      <c r="L1155"/>
      <c r="M1155"/>
      <c r="N1155"/>
    </row>
    <row r="1156" spans="7:14" x14ac:dyDescent="0.3">
      <c r="G1156"/>
      <c r="H1156"/>
      <c r="I1156"/>
      <c r="J1156"/>
      <c r="K1156"/>
      <c r="L1156"/>
      <c r="M1156"/>
      <c r="N1156"/>
    </row>
    <row r="1157" spans="7:14" x14ac:dyDescent="0.3">
      <c r="G1157"/>
      <c r="H1157"/>
      <c r="I1157"/>
      <c r="J1157"/>
      <c r="K1157"/>
      <c r="L1157"/>
      <c r="M1157"/>
      <c r="N1157"/>
    </row>
    <row r="1158" spans="7:14" x14ac:dyDescent="0.3">
      <c r="G1158"/>
      <c r="H1158"/>
      <c r="I1158"/>
      <c r="J1158"/>
      <c r="K1158"/>
      <c r="L1158"/>
      <c r="M1158"/>
      <c r="N1158"/>
    </row>
    <row r="1159" spans="7:14" x14ac:dyDescent="0.3">
      <c r="G1159"/>
      <c r="H1159"/>
      <c r="I1159"/>
      <c r="J1159"/>
      <c r="K1159"/>
      <c r="L1159"/>
      <c r="M1159"/>
      <c r="N1159"/>
    </row>
    <row r="1160" spans="7:14" x14ac:dyDescent="0.3">
      <c r="G1160"/>
      <c r="H1160"/>
      <c r="I1160"/>
      <c r="J1160"/>
      <c r="K1160"/>
      <c r="L1160"/>
      <c r="M1160"/>
      <c r="N1160"/>
    </row>
    <row r="1161" spans="7:14" x14ac:dyDescent="0.3">
      <c r="G1161"/>
      <c r="H1161"/>
      <c r="I1161"/>
      <c r="J1161"/>
      <c r="K1161"/>
      <c r="L1161"/>
      <c r="M1161"/>
      <c r="N1161"/>
    </row>
    <row r="1162" spans="7:14" x14ac:dyDescent="0.3">
      <c r="G1162"/>
      <c r="H1162"/>
      <c r="I1162"/>
      <c r="J1162"/>
      <c r="K1162"/>
      <c r="L1162"/>
      <c r="M1162"/>
      <c r="N1162"/>
    </row>
  </sheetData>
  <mergeCells count="1">
    <mergeCell ref="F17:F24"/>
  </mergeCells>
  <dataValidations count="2">
    <dataValidation type="list" allowBlank="1" showInputMessage="1" showErrorMessage="1" sqref="F3:F11" xr:uid="{00000000-0002-0000-0100-000000000000}">
      <formula1>C_Series_Module</formula1>
    </dataValidation>
    <dataValidation type="list" allowBlank="1" showInputMessage="1" showErrorMessage="1" sqref="C3 E3" xr:uid="{00000000-0002-0000-0100-000001000000}">
      <formula1>C_RIO_Controller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302"/>
  <sheetViews>
    <sheetView workbookViewId="0">
      <pane ySplit="1" topLeftCell="A2" activePane="bottomLeft" state="frozen"/>
      <selection activeCell="F114" sqref="F2:F114"/>
      <selection pane="bottomLeft" activeCell="A192" sqref="A192:XFD200"/>
    </sheetView>
  </sheetViews>
  <sheetFormatPr defaultRowHeight="14.4" x14ac:dyDescent="0.3"/>
  <cols>
    <col min="1" max="1" width="20.33203125" customWidth="1"/>
    <col min="2" max="2" width="17.33203125" style="8" customWidth="1"/>
    <col min="3" max="3" width="19.33203125" style="8" customWidth="1"/>
    <col min="4" max="4" width="21" style="8" customWidth="1"/>
    <col min="5" max="5" width="35.88671875" style="8" customWidth="1"/>
    <col min="6" max="6" width="45.109375" style="5" customWidth="1"/>
    <col min="7" max="7" width="21.109375" style="9" customWidth="1"/>
    <col min="8" max="8" width="23.44140625" style="9" customWidth="1"/>
    <col min="9" max="9" width="27.44140625" style="86" customWidth="1"/>
    <col min="10" max="10" width="17.6640625" customWidth="1"/>
    <col min="11" max="11" width="15.33203125" customWidth="1"/>
    <col min="12" max="12" width="27.88671875" customWidth="1"/>
    <col min="13" max="13" width="20.6640625" customWidth="1"/>
    <col min="14" max="14" width="13.5546875" customWidth="1"/>
    <col min="15" max="15" width="20" bestFit="1" customWidth="1"/>
    <col min="16" max="16" width="19" customWidth="1"/>
    <col min="17" max="17" width="21" customWidth="1"/>
    <col min="18" max="18" width="48.109375" customWidth="1"/>
    <col min="19" max="19" width="13.5546875" customWidth="1"/>
    <col min="20" max="20" width="15.5546875" customWidth="1"/>
    <col min="21" max="21" width="23.6640625" customWidth="1"/>
    <col min="22" max="22" width="47.5546875" customWidth="1"/>
    <col min="23" max="23" width="52.5546875" customWidth="1"/>
    <col min="24" max="24" width="14.6640625" customWidth="1"/>
    <col min="25" max="50" width="13.5546875" customWidth="1"/>
  </cols>
  <sheetData>
    <row r="1" spans="1:50" s="3" customFormat="1" ht="60" customHeight="1" x14ac:dyDescent="0.3">
      <c r="A1" s="2" t="s">
        <v>28</v>
      </c>
      <c r="B1" s="7" t="s">
        <v>15</v>
      </c>
      <c r="C1" s="7" t="s">
        <v>29</v>
      </c>
      <c r="D1" s="7" t="s">
        <v>30</v>
      </c>
      <c r="E1" s="7" t="s">
        <v>31</v>
      </c>
      <c r="F1" s="33" t="s">
        <v>784</v>
      </c>
      <c r="G1" s="35" t="s">
        <v>32</v>
      </c>
      <c r="H1" s="35" t="s">
        <v>33</v>
      </c>
      <c r="I1" s="81" t="s">
        <v>34</v>
      </c>
      <c r="J1" s="2" t="s">
        <v>35</v>
      </c>
      <c r="K1" s="2" t="s">
        <v>36</v>
      </c>
      <c r="L1" s="2" t="s">
        <v>37</v>
      </c>
      <c r="M1" s="2" t="s">
        <v>38</v>
      </c>
      <c r="N1" s="35" t="s">
        <v>39</v>
      </c>
      <c r="O1" s="35" t="s">
        <v>40</v>
      </c>
      <c r="P1" s="35" t="s">
        <v>41</v>
      </c>
      <c r="Q1" s="35" t="s">
        <v>42</v>
      </c>
      <c r="R1" s="2" t="s">
        <v>43</v>
      </c>
      <c r="S1" s="34" t="s">
        <v>44</v>
      </c>
      <c r="T1" s="33" t="s">
        <v>45</v>
      </c>
      <c r="U1" s="33" t="s">
        <v>46</v>
      </c>
      <c r="V1" s="32" t="s">
        <v>47</v>
      </c>
      <c r="W1" s="2" t="s">
        <v>48</v>
      </c>
      <c r="X1" s="3" t="s">
        <v>49</v>
      </c>
      <c r="Y1" s="3" t="s">
        <v>50</v>
      </c>
    </row>
    <row r="2" spans="1:50" x14ac:dyDescent="0.3">
      <c r="A2" s="1" t="s">
        <v>51</v>
      </c>
      <c r="B2" s="25">
        <v>7</v>
      </c>
      <c r="C2" s="25">
        <v>1</v>
      </c>
      <c r="D2" s="25">
        <v>7</v>
      </c>
      <c r="E2" s="25">
        <v>1.1000000000000001</v>
      </c>
      <c r="F2" s="15" t="s">
        <v>785</v>
      </c>
      <c r="G2" s="16">
        <v>8.6</v>
      </c>
      <c r="H2" s="16">
        <v>8.6</v>
      </c>
      <c r="I2" s="80">
        <v>3</v>
      </c>
      <c r="J2" s="1">
        <v>-1</v>
      </c>
      <c r="K2" s="1">
        <v>7.1</v>
      </c>
      <c r="L2" s="1">
        <v>8.5</v>
      </c>
      <c r="M2" s="1">
        <v>-1</v>
      </c>
      <c r="N2" s="1">
        <v>8.61</v>
      </c>
      <c r="O2" s="1">
        <v>8.61</v>
      </c>
      <c r="P2" s="1">
        <v>8.61</v>
      </c>
      <c r="Q2" s="1">
        <v>3.21</v>
      </c>
      <c r="R2" s="1" t="s">
        <v>52</v>
      </c>
      <c r="S2" s="1">
        <v>8.6</v>
      </c>
      <c r="T2" s="1">
        <v>8.6</v>
      </c>
      <c r="U2" s="1">
        <v>3.21</v>
      </c>
      <c r="V2" s="1">
        <v>3.01</v>
      </c>
      <c r="W2" s="54">
        <v>1</v>
      </c>
      <c r="X2" s="1">
        <v>2</v>
      </c>
      <c r="Y2" s="1" t="s">
        <v>53</v>
      </c>
      <c r="Z2" s="1" t="s">
        <v>54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x14ac:dyDescent="0.3">
      <c r="A3" s="1" t="s">
        <v>55</v>
      </c>
      <c r="B3" s="25">
        <v>8</v>
      </c>
      <c r="C3" s="25">
        <v>8</v>
      </c>
      <c r="D3" s="25">
        <v>8</v>
      </c>
      <c r="E3" s="25">
        <v>2</v>
      </c>
      <c r="F3" s="15" t="s">
        <v>785</v>
      </c>
      <c r="G3" s="16">
        <v>8.6</v>
      </c>
      <c r="H3" s="16">
        <v>8.6</v>
      </c>
      <c r="I3" s="80">
        <v>3</v>
      </c>
      <c r="J3" s="1">
        <v>-1</v>
      </c>
      <c r="K3" s="1">
        <v>7.1</v>
      </c>
      <c r="L3" s="1">
        <v>8.5</v>
      </c>
      <c r="M3" s="1">
        <v>-1</v>
      </c>
      <c r="N3" s="1">
        <v>8.61</v>
      </c>
      <c r="O3" s="1">
        <v>8.61</v>
      </c>
      <c r="P3" s="1">
        <v>8.61</v>
      </c>
      <c r="Q3" s="1">
        <v>3.21</v>
      </c>
      <c r="R3" s="1" t="s">
        <v>56</v>
      </c>
      <c r="S3" s="1">
        <v>8.6</v>
      </c>
      <c r="T3" s="1">
        <v>8.6</v>
      </c>
      <c r="U3" s="1">
        <v>3.21</v>
      </c>
      <c r="V3" s="1">
        <v>3.01</v>
      </c>
      <c r="W3" s="54">
        <v>1</v>
      </c>
      <c r="X3" s="1">
        <v>2</v>
      </c>
      <c r="Y3" s="1" t="s">
        <v>53</v>
      </c>
      <c r="Z3" s="1" t="s">
        <v>57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x14ac:dyDescent="0.3">
      <c r="A4" s="1" t="s">
        <v>58</v>
      </c>
      <c r="B4" s="25">
        <v>8</v>
      </c>
      <c r="C4" s="25">
        <v>8</v>
      </c>
      <c r="D4" s="25">
        <v>8</v>
      </c>
      <c r="E4" s="25">
        <v>2</v>
      </c>
      <c r="F4" s="15" t="s">
        <v>785</v>
      </c>
      <c r="G4" s="16">
        <v>8.6</v>
      </c>
      <c r="H4" s="16">
        <v>8.6</v>
      </c>
      <c r="I4" s="80">
        <v>3</v>
      </c>
      <c r="J4" s="1">
        <v>-1</v>
      </c>
      <c r="K4" s="1">
        <v>7.1</v>
      </c>
      <c r="L4" s="1">
        <v>8.1</v>
      </c>
      <c r="M4" s="1">
        <v>-1</v>
      </c>
      <c r="N4" s="1">
        <v>8.61</v>
      </c>
      <c r="O4" s="1">
        <v>8.61</v>
      </c>
      <c r="P4" s="1">
        <v>8.61</v>
      </c>
      <c r="Q4" s="1">
        <v>3.21</v>
      </c>
      <c r="R4" s="1" t="s">
        <v>52</v>
      </c>
      <c r="S4" s="1">
        <v>8.6</v>
      </c>
      <c r="T4" s="1">
        <v>8.6</v>
      </c>
      <c r="U4" s="1">
        <v>8.6</v>
      </c>
      <c r="V4" s="1">
        <v>3.01</v>
      </c>
      <c r="W4" s="54">
        <v>1</v>
      </c>
      <c r="X4" s="1">
        <v>2</v>
      </c>
      <c r="Y4" s="1" t="s">
        <v>53</v>
      </c>
      <c r="Z4" s="1" t="s">
        <v>59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x14ac:dyDescent="0.3">
      <c r="A5" s="1" t="s">
        <v>60</v>
      </c>
      <c r="B5" s="25">
        <v>8</v>
      </c>
      <c r="C5" s="25">
        <v>8</v>
      </c>
      <c r="D5" s="25">
        <v>8</v>
      </c>
      <c r="E5" s="25">
        <v>2</v>
      </c>
      <c r="F5" s="15" t="s">
        <v>785</v>
      </c>
      <c r="G5" s="16">
        <v>8.6</v>
      </c>
      <c r="H5" s="16">
        <v>8.6</v>
      </c>
      <c r="I5" s="80">
        <v>3</v>
      </c>
      <c r="J5" s="1">
        <v>-1</v>
      </c>
      <c r="K5" s="57">
        <v>7.1</v>
      </c>
      <c r="L5" s="57">
        <v>8.1</v>
      </c>
      <c r="M5" s="1">
        <v>-1</v>
      </c>
      <c r="N5" s="1">
        <v>8.61</v>
      </c>
      <c r="O5" s="1">
        <v>8.61</v>
      </c>
      <c r="P5" s="1">
        <v>8.61</v>
      </c>
      <c r="Q5" s="1">
        <v>3.21</v>
      </c>
      <c r="R5" s="1" t="s">
        <v>52</v>
      </c>
      <c r="S5" s="1">
        <v>8.6</v>
      </c>
      <c r="T5" s="1">
        <v>8.6</v>
      </c>
      <c r="U5" s="1">
        <v>8.6</v>
      </c>
      <c r="V5" s="1">
        <v>3.01</v>
      </c>
      <c r="W5" s="54">
        <v>1</v>
      </c>
      <c r="X5" s="1">
        <v>2</v>
      </c>
      <c r="Y5" s="1" t="s">
        <v>53</v>
      </c>
      <c r="Z5" s="1" t="s">
        <v>61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x14ac:dyDescent="0.3">
      <c r="A6" s="1" t="s">
        <v>62</v>
      </c>
      <c r="B6" s="18">
        <v>2009</v>
      </c>
      <c r="C6" s="18">
        <v>2009</v>
      </c>
      <c r="D6" s="18">
        <v>2009</v>
      </c>
      <c r="E6" s="18">
        <v>3.3</v>
      </c>
      <c r="F6" s="15" t="s">
        <v>785</v>
      </c>
      <c r="G6" s="16">
        <v>2009</v>
      </c>
      <c r="H6" s="16">
        <v>2009</v>
      </c>
      <c r="I6" s="80">
        <v>3.3</v>
      </c>
      <c r="J6" s="1">
        <v>-1</v>
      </c>
      <c r="K6" s="57">
        <v>8.2100000000000009</v>
      </c>
      <c r="L6" s="57">
        <v>9.1</v>
      </c>
      <c r="M6" s="1">
        <v>-1</v>
      </c>
      <c r="N6" s="1">
        <v>2009</v>
      </c>
      <c r="O6" s="1">
        <v>2009</v>
      </c>
      <c r="P6" s="1">
        <v>2009</v>
      </c>
      <c r="Q6" s="1">
        <v>3.3</v>
      </c>
      <c r="R6" s="1" t="s">
        <v>63</v>
      </c>
      <c r="S6" s="1">
        <v>2009</v>
      </c>
      <c r="T6" s="1">
        <v>2009</v>
      </c>
      <c r="U6" s="1">
        <v>2009</v>
      </c>
      <c r="V6" s="1">
        <v>3.3</v>
      </c>
      <c r="W6" s="54">
        <v>1.2</v>
      </c>
      <c r="X6" s="1">
        <v>2</v>
      </c>
      <c r="Y6" s="1" t="s">
        <v>53</v>
      </c>
      <c r="Z6" s="1" t="s">
        <v>64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x14ac:dyDescent="0.3">
      <c r="A7" s="1" t="s">
        <v>65</v>
      </c>
      <c r="B7" s="18">
        <v>2009</v>
      </c>
      <c r="C7" s="18">
        <v>2009</v>
      </c>
      <c r="D7" s="18">
        <v>2009</v>
      </c>
      <c r="E7" s="18">
        <v>3.3</v>
      </c>
      <c r="F7" s="15" t="s">
        <v>785</v>
      </c>
      <c r="G7" s="16">
        <v>2009</v>
      </c>
      <c r="H7" s="16">
        <v>2009</v>
      </c>
      <c r="I7" s="80">
        <v>3.3</v>
      </c>
      <c r="J7" s="1">
        <v>-1</v>
      </c>
      <c r="K7" s="57">
        <v>14</v>
      </c>
      <c r="L7" s="57">
        <v>17.100000000000001</v>
      </c>
      <c r="M7" s="1">
        <v>-1</v>
      </c>
      <c r="N7" s="1">
        <v>2009</v>
      </c>
      <c r="O7" s="1">
        <v>2009</v>
      </c>
      <c r="P7" s="1">
        <v>2009</v>
      </c>
      <c r="Q7" s="1">
        <v>3.3</v>
      </c>
      <c r="R7" s="1" t="s">
        <v>63</v>
      </c>
      <c r="S7" s="1">
        <v>2009</v>
      </c>
      <c r="T7" s="1">
        <v>2009</v>
      </c>
      <c r="U7" s="1">
        <v>2009</v>
      </c>
      <c r="V7" s="1">
        <v>3.3</v>
      </c>
      <c r="W7" s="54">
        <v>1.2</v>
      </c>
      <c r="X7" s="1">
        <v>2</v>
      </c>
      <c r="Y7" s="1" t="s">
        <v>53</v>
      </c>
      <c r="Z7" s="1" t="s">
        <v>64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x14ac:dyDescent="0.3">
      <c r="A8" s="1" t="s">
        <v>66</v>
      </c>
      <c r="B8" s="18">
        <v>2009</v>
      </c>
      <c r="C8" s="18">
        <v>2009</v>
      </c>
      <c r="D8" s="18">
        <v>2009</v>
      </c>
      <c r="E8" s="18">
        <v>3.21</v>
      </c>
      <c r="F8" s="15" t="s">
        <v>785</v>
      </c>
      <c r="G8" s="16">
        <v>2009</v>
      </c>
      <c r="H8" s="16">
        <v>2009</v>
      </c>
      <c r="I8" s="80">
        <v>3.21</v>
      </c>
      <c r="J8" s="1">
        <v>-1</v>
      </c>
      <c r="K8" s="57">
        <v>8.2100000000000009</v>
      </c>
      <c r="L8" s="57">
        <v>9.1</v>
      </c>
      <c r="M8" s="1">
        <v>-1</v>
      </c>
      <c r="N8" s="1">
        <v>2009</v>
      </c>
      <c r="O8" s="1">
        <v>2009</v>
      </c>
      <c r="P8" s="1">
        <v>2009</v>
      </c>
      <c r="Q8" s="1">
        <v>3.21</v>
      </c>
      <c r="R8" s="1" t="s">
        <v>52</v>
      </c>
      <c r="S8">
        <v>2009</v>
      </c>
      <c r="T8" s="1">
        <v>2009</v>
      </c>
      <c r="U8" s="1">
        <v>2009</v>
      </c>
      <c r="V8" s="1">
        <v>3.21</v>
      </c>
      <c r="W8" s="54">
        <v>1.1000000000000001</v>
      </c>
      <c r="X8" s="1">
        <v>2</v>
      </c>
      <c r="Y8" s="1" t="s">
        <v>53</v>
      </c>
      <c r="Z8" s="1" t="s">
        <v>67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x14ac:dyDescent="0.3">
      <c r="A9" s="1" t="s">
        <v>68</v>
      </c>
      <c r="B9" s="18">
        <v>2009</v>
      </c>
      <c r="C9" s="18">
        <v>2009</v>
      </c>
      <c r="D9" s="18">
        <v>2009</v>
      </c>
      <c r="E9" s="18">
        <v>3.21</v>
      </c>
      <c r="F9" s="15" t="s">
        <v>785</v>
      </c>
      <c r="G9" s="16">
        <v>2009</v>
      </c>
      <c r="H9" s="16">
        <v>2009</v>
      </c>
      <c r="I9" s="80">
        <v>3.21</v>
      </c>
      <c r="J9" s="1">
        <v>-1</v>
      </c>
      <c r="K9" s="57">
        <v>14</v>
      </c>
      <c r="L9" s="57">
        <v>17.100000000000001</v>
      </c>
      <c r="M9" s="1">
        <v>-1</v>
      </c>
      <c r="N9" s="1">
        <v>2009</v>
      </c>
      <c r="O9" s="1">
        <v>2009</v>
      </c>
      <c r="P9" s="1">
        <v>2009</v>
      </c>
      <c r="Q9" s="1">
        <v>3.21</v>
      </c>
      <c r="R9" s="1" t="s">
        <v>52</v>
      </c>
      <c r="S9">
        <v>2009</v>
      </c>
      <c r="T9" s="1">
        <v>2009</v>
      </c>
      <c r="U9" s="1">
        <v>2009</v>
      </c>
      <c r="V9" s="1">
        <v>3.21</v>
      </c>
      <c r="W9" s="54">
        <v>1.1000000000000001</v>
      </c>
      <c r="X9" s="1">
        <v>2</v>
      </c>
      <c r="Y9" s="1" t="s">
        <v>53</v>
      </c>
      <c r="Z9" s="1" t="s">
        <v>67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x14ac:dyDescent="0.3">
      <c r="A10" s="1" t="s">
        <v>69</v>
      </c>
      <c r="B10" s="18">
        <v>2014.1</v>
      </c>
      <c r="C10" s="18">
        <v>2014.1</v>
      </c>
      <c r="D10" s="18">
        <v>2014.1</v>
      </c>
      <c r="E10" s="18">
        <v>14.5</v>
      </c>
      <c r="F10" s="15" t="s">
        <v>785</v>
      </c>
      <c r="G10" s="16">
        <v>2015.1</v>
      </c>
      <c r="H10" s="16">
        <v>2015.1</v>
      </c>
      <c r="I10" s="80">
        <v>15.5</v>
      </c>
      <c r="J10" s="1">
        <v>-1</v>
      </c>
      <c r="K10" s="57">
        <v>2011</v>
      </c>
      <c r="L10" s="57">
        <v>14.5</v>
      </c>
      <c r="M10" s="1">
        <v>-1</v>
      </c>
      <c r="N10" s="1">
        <v>2014.1</v>
      </c>
      <c r="O10" s="1">
        <v>2014.1</v>
      </c>
      <c r="P10" s="1">
        <v>2014.1</v>
      </c>
      <c r="Q10" s="1">
        <v>14.5</v>
      </c>
      <c r="R10" s="61" t="s">
        <v>70</v>
      </c>
      <c r="S10" s="1">
        <v>2016</v>
      </c>
      <c r="T10" s="1">
        <v>2016</v>
      </c>
      <c r="U10" s="1">
        <v>2016</v>
      </c>
      <c r="V10" s="1">
        <v>16</v>
      </c>
      <c r="W10" s="54">
        <v>16</v>
      </c>
      <c r="X10" s="1">
        <v>1</v>
      </c>
      <c r="Y10" s="1" t="s">
        <v>53</v>
      </c>
      <c r="Z10" s="1" t="s">
        <v>71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x14ac:dyDescent="0.3">
      <c r="A11" s="1" t="s">
        <v>72</v>
      </c>
      <c r="B11" s="18">
        <v>2014.1</v>
      </c>
      <c r="C11" s="18">
        <v>2014.1</v>
      </c>
      <c r="D11" s="18">
        <v>2014.1</v>
      </c>
      <c r="E11" s="18">
        <v>14.5</v>
      </c>
      <c r="F11" s="15" t="s">
        <v>785</v>
      </c>
      <c r="G11" s="16">
        <v>2015.1</v>
      </c>
      <c r="H11" s="16">
        <v>2015.1</v>
      </c>
      <c r="I11" s="80">
        <v>15.5</v>
      </c>
      <c r="J11" s="1">
        <v>-1</v>
      </c>
      <c r="K11" s="57">
        <v>14</v>
      </c>
      <c r="L11" s="57">
        <v>17.100000000000001</v>
      </c>
      <c r="M11" s="1">
        <v>-1</v>
      </c>
      <c r="N11" s="1">
        <v>2014.1</v>
      </c>
      <c r="O11" s="1">
        <v>2014.1</v>
      </c>
      <c r="P11" s="1">
        <v>2014.1</v>
      </c>
      <c r="Q11" s="1">
        <v>14.5</v>
      </c>
      <c r="R11" s="61" t="s">
        <v>70</v>
      </c>
      <c r="S11" s="1">
        <v>2016</v>
      </c>
      <c r="T11" s="1">
        <v>2016</v>
      </c>
      <c r="U11" s="1">
        <v>2016</v>
      </c>
      <c r="V11" s="1">
        <v>16</v>
      </c>
      <c r="W11" s="54">
        <v>16</v>
      </c>
      <c r="X11" s="1">
        <v>1</v>
      </c>
      <c r="Y11" s="1" t="s">
        <v>53</v>
      </c>
      <c r="Z11" s="1" t="s">
        <v>71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s="69" customFormat="1" x14ac:dyDescent="0.3">
      <c r="A12" s="56" t="s">
        <v>73</v>
      </c>
      <c r="B12" s="55">
        <v>2016</v>
      </c>
      <c r="C12" s="55">
        <v>2016</v>
      </c>
      <c r="D12" s="18">
        <v>2016</v>
      </c>
      <c r="E12" s="18">
        <v>2016</v>
      </c>
      <c r="F12" s="15" t="s">
        <v>785</v>
      </c>
      <c r="G12" s="16">
        <v>-1</v>
      </c>
      <c r="H12" s="16">
        <v>-1</v>
      </c>
      <c r="I12" s="80">
        <v>-1</v>
      </c>
      <c r="J12" s="56">
        <v>-1</v>
      </c>
      <c r="K12" s="56">
        <v>2013</v>
      </c>
      <c r="L12" s="56">
        <v>16.100000000000001</v>
      </c>
      <c r="M12" s="56">
        <v>-1</v>
      </c>
      <c r="N12" s="56">
        <v>-1</v>
      </c>
      <c r="O12" s="56">
        <v>-1</v>
      </c>
      <c r="P12" s="56">
        <v>-1</v>
      </c>
      <c r="Q12" s="56">
        <v>-1</v>
      </c>
      <c r="R12" s="56">
        <v>-1</v>
      </c>
      <c r="S12" s="56">
        <v>-1</v>
      </c>
      <c r="T12" s="56">
        <v>-1</v>
      </c>
      <c r="U12" s="56">
        <v>-1</v>
      </c>
      <c r="V12" s="56">
        <v>-1</v>
      </c>
      <c r="W12" s="56">
        <v>-1</v>
      </c>
      <c r="X12" s="56">
        <v>1</v>
      </c>
      <c r="Y12" s="56" t="s">
        <v>53</v>
      </c>
      <c r="Z12" s="56" t="s">
        <v>74</v>
      </c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</row>
    <row r="13" spans="1:50" x14ac:dyDescent="0.3">
      <c r="A13" s="1" t="s">
        <v>75</v>
      </c>
      <c r="B13" s="18">
        <v>7.1</v>
      </c>
      <c r="C13" s="18">
        <v>1.1000000000000001</v>
      </c>
      <c r="D13" s="18">
        <v>7.1</v>
      </c>
      <c r="E13" s="18">
        <v>1.1000000000000001</v>
      </c>
      <c r="F13" s="15" t="s">
        <v>785</v>
      </c>
      <c r="G13" s="16">
        <v>8.6</v>
      </c>
      <c r="H13" s="16">
        <v>8.6</v>
      </c>
      <c r="I13" s="80">
        <v>3</v>
      </c>
      <c r="J13" s="1"/>
      <c r="K13" s="1">
        <v>7.1</v>
      </c>
      <c r="L13" s="15" t="s">
        <v>76</v>
      </c>
      <c r="M13" s="1">
        <v>-1</v>
      </c>
      <c r="N13" s="1">
        <v>8.61</v>
      </c>
      <c r="O13" s="1">
        <v>8.61</v>
      </c>
      <c r="P13" s="1">
        <v>8.61</v>
      </c>
      <c r="Q13" s="57">
        <v>3.21</v>
      </c>
      <c r="R13" s="61" t="s">
        <v>56</v>
      </c>
      <c r="S13" s="15" t="s">
        <v>77</v>
      </c>
      <c r="T13" s="1">
        <v>8.6</v>
      </c>
      <c r="U13" s="1">
        <v>8.6</v>
      </c>
      <c r="V13" s="1">
        <v>3.01</v>
      </c>
      <c r="W13" s="54">
        <v>1</v>
      </c>
      <c r="X13" s="1">
        <v>1</v>
      </c>
      <c r="Y13" s="1" t="s">
        <v>53</v>
      </c>
      <c r="Z13" s="1" t="s">
        <v>78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x14ac:dyDescent="0.3">
      <c r="A14" s="1" t="s">
        <v>79</v>
      </c>
      <c r="B14" s="18">
        <v>2014</v>
      </c>
      <c r="C14" s="18">
        <v>2014</v>
      </c>
      <c r="D14" s="18">
        <v>2014</v>
      </c>
      <c r="E14" s="18">
        <v>14</v>
      </c>
      <c r="F14" s="15" t="s">
        <v>785</v>
      </c>
      <c r="G14" s="16">
        <v>2014</v>
      </c>
      <c r="H14" s="16">
        <v>2014</v>
      </c>
      <c r="I14" s="80">
        <v>14</v>
      </c>
      <c r="J14" s="1">
        <v>-1</v>
      </c>
      <c r="K14" s="1">
        <v>2011</v>
      </c>
      <c r="L14" s="1">
        <v>14.1</v>
      </c>
      <c r="M14" s="1">
        <v>-1</v>
      </c>
      <c r="N14" s="1">
        <v>2014</v>
      </c>
      <c r="O14" s="1">
        <v>2014</v>
      </c>
      <c r="P14" s="1">
        <v>2014</v>
      </c>
      <c r="Q14" s="1">
        <v>14</v>
      </c>
      <c r="R14" s="1" t="s">
        <v>80</v>
      </c>
      <c r="S14" s="1">
        <v>2014</v>
      </c>
      <c r="T14" s="1">
        <v>2014</v>
      </c>
      <c r="U14" s="1">
        <v>2014</v>
      </c>
      <c r="V14" s="1">
        <v>14</v>
      </c>
      <c r="W14" s="54">
        <v>14</v>
      </c>
      <c r="X14" s="1">
        <v>1</v>
      </c>
      <c r="Y14" s="1" t="s">
        <v>53</v>
      </c>
      <c r="Z14" s="1" t="s">
        <v>81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x14ac:dyDescent="0.3">
      <c r="A15" s="1" t="s">
        <v>82</v>
      </c>
      <c r="B15" s="18">
        <v>2009</v>
      </c>
      <c r="C15" s="18">
        <v>2009</v>
      </c>
      <c r="D15" s="18">
        <v>2009</v>
      </c>
      <c r="E15" s="18">
        <v>3.11</v>
      </c>
      <c r="F15" s="15" t="s">
        <v>785</v>
      </c>
      <c r="G15" s="16">
        <v>2009</v>
      </c>
      <c r="H15" s="16">
        <v>2009</v>
      </c>
      <c r="I15" s="80">
        <v>3.11</v>
      </c>
      <c r="J15" s="1">
        <v>-1</v>
      </c>
      <c r="K15" s="1">
        <v>8.2100000000000009</v>
      </c>
      <c r="L15" s="1">
        <v>9.02</v>
      </c>
      <c r="M15" s="1">
        <v>-1</v>
      </c>
      <c r="N15" s="1">
        <v>8.61</v>
      </c>
      <c r="O15" s="1">
        <v>8.61</v>
      </c>
      <c r="P15" s="1">
        <v>8.61</v>
      </c>
      <c r="Q15" s="1">
        <v>3.21</v>
      </c>
      <c r="R15" s="1" t="s">
        <v>52</v>
      </c>
      <c r="S15" s="1">
        <v>8.61</v>
      </c>
      <c r="T15" s="1">
        <v>8.61</v>
      </c>
      <c r="U15" s="1">
        <v>8.61</v>
      </c>
      <c r="V15" s="1">
        <v>3.21</v>
      </c>
      <c r="W15" s="54">
        <v>1.1000000000000001</v>
      </c>
      <c r="X15" s="1">
        <v>1</v>
      </c>
      <c r="Y15" s="1" t="s">
        <v>53</v>
      </c>
      <c r="Z15" s="1" t="s">
        <v>83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x14ac:dyDescent="0.3">
      <c r="A16" s="1" t="s">
        <v>84</v>
      </c>
      <c r="B16" s="18">
        <v>2010</v>
      </c>
      <c r="C16" s="18">
        <v>2010</v>
      </c>
      <c r="D16" s="18">
        <v>2010</v>
      </c>
      <c r="E16" s="18">
        <v>3.5</v>
      </c>
      <c r="F16" s="15" t="s">
        <v>785</v>
      </c>
      <c r="G16" s="16">
        <v>2010</v>
      </c>
      <c r="H16" s="16">
        <v>2010</v>
      </c>
      <c r="I16" s="80">
        <v>3.5</v>
      </c>
      <c r="J16" s="1">
        <v>-1</v>
      </c>
      <c r="K16" s="1">
        <v>8.51</v>
      </c>
      <c r="L16" s="1">
        <v>9.1999999999999993</v>
      </c>
      <c r="M16" s="1">
        <v>-1</v>
      </c>
      <c r="N16" s="1">
        <v>2010</v>
      </c>
      <c r="O16" s="1">
        <v>2010</v>
      </c>
      <c r="P16" s="1">
        <v>2010</v>
      </c>
      <c r="Q16" s="1">
        <v>3.5</v>
      </c>
      <c r="R16" s="1" t="s">
        <v>85</v>
      </c>
      <c r="S16" s="1">
        <v>2010</v>
      </c>
      <c r="T16" s="1">
        <v>2010</v>
      </c>
      <c r="U16" s="1">
        <v>2010</v>
      </c>
      <c r="V16" s="1">
        <v>3.5</v>
      </c>
      <c r="W16" s="54">
        <v>2.2000000000000002</v>
      </c>
      <c r="X16" s="1">
        <v>1</v>
      </c>
      <c r="Y16" s="1" t="s">
        <v>53</v>
      </c>
      <c r="Z16" s="1" t="s">
        <v>86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x14ac:dyDescent="0.3">
      <c r="A17" s="1" t="s">
        <v>87</v>
      </c>
      <c r="B17" s="18">
        <v>7.1</v>
      </c>
      <c r="C17" s="18">
        <v>1.1000000000000001</v>
      </c>
      <c r="D17" s="18">
        <v>7.1</v>
      </c>
      <c r="E17" s="18">
        <v>1.1000000000000001</v>
      </c>
      <c r="F17" s="15" t="s">
        <v>785</v>
      </c>
      <c r="G17" s="16">
        <v>8.6</v>
      </c>
      <c r="H17" s="16">
        <v>8.6</v>
      </c>
      <c r="I17" s="80">
        <v>3</v>
      </c>
      <c r="J17" s="1">
        <v>-1</v>
      </c>
      <c r="K17" s="1">
        <v>7.1</v>
      </c>
      <c r="L17" s="1">
        <v>9.1999999999999993</v>
      </c>
      <c r="M17" s="1">
        <v>-1</v>
      </c>
      <c r="N17" s="1">
        <v>8.61</v>
      </c>
      <c r="O17" s="1">
        <v>8.61</v>
      </c>
      <c r="P17" s="1">
        <v>8.61</v>
      </c>
      <c r="Q17" s="1">
        <v>3.21</v>
      </c>
      <c r="R17" s="1" t="s">
        <v>52</v>
      </c>
      <c r="S17" s="1">
        <v>8.6</v>
      </c>
      <c r="T17" s="1">
        <v>8.6</v>
      </c>
      <c r="U17" s="1">
        <v>8.6</v>
      </c>
      <c r="V17" s="1">
        <v>3.01</v>
      </c>
      <c r="W17" s="54">
        <v>1</v>
      </c>
      <c r="X17" s="1">
        <v>1</v>
      </c>
      <c r="Y17" s="1" t="s">
        <v>53</v>
      </c>
      <c r="Z17" s="1" t="s">
        <v>88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x14ac:dyDescent="0.3">
      <c r="A18" s="1" t="s">
        <v>89</v>
      </c>
      <c r="B18" s="18">
        <v>2014.1</v>
      </c>
      <c r="C18" s="18">
        <v>2014.1</v>
      </c>
      <c r="D18" s="18">
        <v>2014.1</v>
      </c>
      <c r="E18" s="18">
        <v>14.5</v>
      </c>
      <c r="F18" s="15" t="s">
        <v>785</v>
      </c>
      <c r="G18" s="16">
        <v>2015.1</v>
      </c>
      <c r="H18" s="16">
        <v>2015.1</v>
      </c>
      <c r="I18" s="80">
        <v>15.5</v>
      </c>
      <c r="J18" s="1">
        <v>-1</v>
      </c>
      <c r="K18" s="1">
        <v>2011</v>
      </c>
      <c r="L18" s="1">
        <v>14.5</v>
      </c>
      <c r="M18" s="1">
        <v>-1</v>
      </c>
      <c r="N18" s="1">
        <v>2014.1</v>
      </c>
      <c r="O18" s="1">
        <v>2014.1</v>
      </c>
      <c r="P18" s="1">
        <v>2014.1</v>
      </c>
      <c r="Q18" s="1">
        <v>14.5</v>
      </c>
      <c r="R18" s="61" t="s">
        <v>70</v>
      </c>
      <c r="S18" s="1">
        <v>2016</v>
      </c>
      <c r="T18" s="1">
        <v>2016</v>
      </c>
      <c r="U18" s="1">
        <v>2016</v>
      </c>
      <c r="V18" s="1">
        <v>16</v>
      </c>
      <c r="W18" s="54">
        <v>16</v>
      </c>
      <c r="X18" s="1">
        <v>1</v>
      </c>
      <c r="Y18" s="1" t="s">
        <v>53</v>
      </c>
      <c r="Z18" s="1" t="s">
        <v>90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x14ac:dyDescent="0.3">
      <c r="A19" s="1" t="s">
        <v>91</v>
      </c>
      <c r="B19" s="18">
        <v>8</v>
      </c>
      <c r="C19" s="18">
        <v>8</v>
      </c>
      <c r="D19" s="18">
        <v>8</v>
      </c>
      <c r="E19" s="18">
        <v>2.0099999999999998</v>
      </c>
      <c r="F19" s="15" t="s">
        <v>785</v>
      </c>
      <c r="G19" s="16">
        <v>8.6</v>
      </c>
      <c r="H19" s="16">
        <v>8.6</v>
      </c>
      <c r="I19" s="80">
        <v>3</v>
      </c>
      <c r="J19" s="1">
        <v>-1</v>
      </c>
      <c r="K19" s="1">
        <v>7.1</v>
      </c>
      <c r="L19" s="1">
        <v>8.5</v>
      </c>
      <c r="M19" s="1">
        <v>-1</v>
      </c>
      <c r="N19" s="1">
        <v>8.61</v>
      </c>
      <c r="O19" s="1">
        <v>8.61</v>
      </c>
      <c r="P19" s="1">
        <v>8.61</v>
      </c>
      <c r="Q19" s="1">
        <v>3.21</v>
      </c>
      <c r="R19" s="1" t="s">
        <v>52</v>
      </c>
      <c r="S19" s="1">
        <v>8.6</v>
      </c>
      <c r="T19" s="1">
        <v>8.6</v>
      </c>
      <c r="U19" s="1">
        <v>8.6</v>
      </c>
      <c r="V19" s="1">
        <v>3.01</v>
      </c>
      <c r="W19" s="54">
        <v>1</v>
      </c>
      <c r="X19" s="1">
        <v>1</v>
      </c>
      <c r="Y19" s="1" t="s">
        <v>53</v>
      </c>
      <c r="Z19" s="1" t="s">
        <v>92</v>
      </c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x14ac:dyDescent="0.3">
      <c r="A20" s="1" t="s">
        <v>93</v>
      </c>
      <c r="B20" s="18">
        <v>2014</v>
      </c>
      <c r="C20" s="18">
        <v>2014</v>
      </c>
      <c r="D20" s="18">
        <v>2014</v>
      </c>
      <c r="E20" s="18">
        <v>14</v>
      </c>
      <c r="F20" s="15" t="s">
        <v>785</v>
      </c>
      <c r="G20" s="16">
        <v>2014</v>
      </c>
      <c r="H20" s="16">
        <v>2014</v>
      </c>
      <c r="I20" s="80">
        <v>14</v>
      </c>
      <c r="J20" s="1">
        <v>-1</v>
      </c>
      <c r="K20" s="1">
        <v>2011</v>
      </c>
      <c r="L20" s="1">
        <v>14.5</v>
      </c>
      <c r="M20" s="1">
        <v>-1</v>
      </c>
      <c r="N20" s="1">
        <v>2014</v>
      </c>
      <c r="O20" s="1">
        <v>2014</v>
      </c>
      <c r="P20" s="1">
        <v>2014</v>
      </c>
      <c r="Q20" s="1">
        <v>14</v>
      </c>
      <c r="R20" s="1" t="s">
        <v>80</v>
      </c>
      <c r="S20" s="1">
        <v>2014</v>
      </c>
      <c r="T20" s="1">
        <v>2014</v>
      </c>
      <c r="U20" s="1">
        <v>2014</v>
      </c>
      <c r="V20" s="1">
        <v>14</v>
      </c>
      <c r="W20" s="54">
        <v>14</v>
      </c>
      <c r="X20" s="1">
        <v>1</v>
      </c>
      <c r="Y20" s="1" t="s">
        <v>53</v>
      </c>
      <c r="Z20" s="1" t="s">
        <v>94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x14ac:dyDescent="0.3">
      <c r="A21" s="1" t="s">
        <v>95</v>
      </c>
      <c r="B21" s="18">
        <v>8.2100000000000009</v>
      </c>
      <c r="C21" s="18">
        <v>8.2100000000000009</v>
      </c>
      <c r="D21" s="18">
        <v>8.2100000000000009</v>
      </c>
      <c r="E21" s="18">
        <v>2.11</v>
      </c>
      <c r="F21" s="15" t="s">
        <v>785</v>
      </c>
      <c r="G21" s="16">
        <v>8.6</v>
      </c>
      <c r="H21" s="16">
        <v>8.6</v>
      </c>
      <c r="I21" s="80">
        <v>3</v>
      </c>
      <c r="J21" s="1">
        <v>-1</v>
      </c>
      <c r="K21" s="1">
        <v>7.1</v>
      </c>
      <c r="L21" s="1">
        <v>8.5</v>
      </c>
      <c r="M21" s="1">
        <v>-1</v>
      </c>
      <c r="N21" s="1">
        <v>8.61</v>
      </c>
      <c r="O21" s="1">
        <v>8.61</v>
      </c>
      <c r="P21" s="1">
        <v>8.61</v>
      </c>
      <c r="Q21" s="1">
        <v>3.21</v>
      </c>
      <c r="R21" s="1" t="s">
        <v>52</v>
      </c>
      <c r="S21" s="1">
        <v>8.6</v>
      </c>
      <c r="T21" s="1">
        <v>8.6</v>
      </c>
      <c r="U21" s="1">
        <v>8.6</v>
      </c>
      <c r="V21" s="1">
        <v>3.01</v>
      </c>
      <c r="W21" s="54">
        <v>1</v>
      </c>
      <c r="X21" s="1">
        <v>1</v>
      </c>
      <c r="Y21" s="1" t="s">
        <v>53</v>
      </c>
      <c r="Z21" s="1" t="s">
        <v>96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x14ac:dyDescent="0.3">
      <c r="A22" s="1" t="s">
        <v>97</v>
      </c>
      <c r="B22" s="18">
        <v>2012</v>
      </c>
      <c r="C22" s="18">
        <v>2012</v>
      </c>
      <c r="D22" s="18">
        <v>2012</v>
      </c>
      <c r="E22" s="18">
        <v>12</v>
      </c>
      <c r="F22" s="15" t="s">
        <v>785</v>
      </c>
      <c r="G22" s="16">
        <v>2015</v>
      </c>
      <c r="H22" s="16">
        <v>2015</v>
      </c>
      <c r="I22" s="80">
        <v>15</v>
      </c>
      <c r="J22" s="1">
        <v>-1</v>
      </c>
      <c r="K22" s="1">
        <v>2010</v>
      </c>
      <c r="L22" s="1">
        <v>9.6</v>
      </c>
      <c r="M22" s="1">
        <v>-1</v>
      </c>
      <c r="N22" s="1">
        <v>2012</v>
      </c>
      <c r="O22" s="1">
        <v>2012</v>
      </c>
      <c r="P22" s="1">
        <v>2012</v>
      </c>
      <c r="Q22" s="1">
        <v>12</v>
      </c>
      <c r="R22" s="1" t="s">
        <v>98</v>
      </c>
      <c r="S22" s="1">
        <v>2012</v>
      </c>
      <c r="T22" s="1">
        <v>2012</v>
      </c>
      <c r="U22" s="1">
        <v>2015</v>
      </c>
      <c r="V22" s="1">
        <v>15</v>
      </c>
      <c r="W22" s="54">
        <v>15</v>
      </c>
      <c r="X22" s="1">
        <v>0</v>
      </c>
      <c r="Y22" s="1" t="s">
        <v>99</v>
      </c>
      <c r="Z22" s="1" t="s">
        <v>100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x14ac:dyDescent="0.3">
      <c r="A23" s="1" t="s">
        <v>101</v>
      </c>
      <c r="B23" s="18">
        <v>7.1</v>
      </c>
      <c r="C23" s="18">
        <v>1.1000000000000001</v>
      </c>
      <c r="D23" s="18">
        <v>7.1</v>
      </c>
      <c r="E23" s="18">
        <v>1.2</v>
      </c>
      <c r="F23" s="15" t="s">
        <v>785</v>
      </c>
      <c r="G23" s="16">
        <v>8.6</v>
      </c>
      <c r="H23" s="16">
        <v>8.6</v>
      </c>
      <c r="I23" s="80">
        <v>3</v>
      </c>
      <c r="J23" s="1">
        <v>-1</v>
      </c>
      <c r="K23" s="1">
        <v>7.1</v>
      </c>
      <c r="L23" s="1">
        <v>8.5</v>
      </c>
      <c r="M23" s="1">
        <v>-1</v>
      </c>
      <c r="N23" s="1">
        <v>8.61</v>
      </c>
      <c r="O23" s="1">
        <v>8.61</v>
      </c>
      <c r="P23" s="1">
        <v>8.61</v>
      </c>
      <c r="Q23" s="1">
        <v>3.21</v>
      </c>
      <c r="R23" s="1" t="s">
        <v>52</v>
      </c>
      <c r="S23" s="1">
        <v>8.6</v>
      </c>
      <c r="T23" s="1">
        <v>8.6</v>
      </c>
      <c r="U23" s="61">
        <v>3.21</v>
      </c>
      <c r="V23" s="1">
        <v>3.01</v>
      </c>
      <c r="W23" s="54">
        <v>1</v>
      </c>
      <c r="X23" s="1">
        <v>2</v>
      </c>
      <c r="Y23" s="1" t="s">
        <v>53</v>
      </c>
      <c r="Z23" s="1" t="s">
        <v>102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x14ac:dyDescent="0.3">
      <c r="A24" s="1" t="s">
        <v>103</v>
      </c>
      <c r="B24" s="18">
        <v>2010</v>
      </c>
      <c r="C24" s="18">
        <v>2010</v>
      </c>
      <c r="D24" s="18">
        <v>2010</v>
      </c>
      <c r="E24" s="18">
        <v>3.5</v>
      </c>
      <c r="F24" s="15" t="s">
        <v>785</v>
      </c>
      <c r="G24" s="16">
        <v>2015</v>
      </c>
      <c r="H24" s="16">
        <v>2015</v>
      </c>
      <c r="I24" s="80">
        <v>15</v>
      </c>
      <c r="J24" s="1">
        <v>-1</v>
      </c>
      <c r="K24" s="57">
        <v>2010</v>
      </c>
      <c r="L24" s="57">
        <v>9.9</v>
      </c>
      <c r="M24" s="1">
        <v>-1</v>
      </c>
      <c r="N24" s="1">
        <v>2010</v>
      </c>
      <c r="O24" s="1">
        <v>2010</v>
      </c>
      <c r="P24" s="1">
        <v>2010</v>
      </c>
      <c r="Q24" s="1">
        <v>3.5</v>
      </c>
      <c r="R24" s="1" t="s">
        <v>104</v>
      </c>
      <c r="S24" s="1">
        <v>2012</v>
      </c>
      <c r="T24" s="1">
        <v>2012</v>
      </c>
      <c r="U24" s="61">
        <v>2015</v>
      </c>
      <c r="V24" s="1">
        <v>15</v>
      </c>
      <c r="W24" s="54">
        <v>15</v>
      </c>
      <c r="X24" s="1">
        <v>0</v>
      </c>
      <c r="Y24" s="1" t="s">
        <v>99</v>
      </c>
      <c r="Z24" s="1" t="s">
        <v>105</v>
      </c>
      <c r="AA24" s="1"/>
      <c r="AB24" s="1" t="s">
        <v>106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x14ac:dyDescent="0.3">
      <c r="A25" s="1" t="s">
        <v>107</v>
      </c>
      <c r="B25" s="18">
        <v>2010</v>
      </c>
      <c r="C25" s="18">
        <v>2010</v>
      </c>
      <c r="D25" s="18">
        <v>2010</v>
      </c>
      <c r="E25" s="18">
        <v>3.5</v>
      </c>
      <c r="F25" s="15" t="s">
        <v>785</v>
      </c>
      <c r="G25" s="16">
        <v>2015</v>
      </c>
      <c r="H25" s="16">
        <v>2015</v>
      </c>
      <c r="I25" s="80">
        <v>15</v>
      </c>
      <c r="J25" s="1">
        <v>-1</v>
      </c>
      <c r="K25" s="57">
        <v>8.51</v>
      </c>
      <c r="L25" s="57">
        <v>9.1999999999999993</v>
      </c>
      <c r="M25" s="1">
        <v>-1</v>
      </c>
      <c r="N25" s="1">
        <v>2010</v>
      </c>
      <c r="O25" s="1">
        <v>2010</v>
      </c>
      <c r="P25" s="1">
        <v>2010</v>
      </c>
      <c r="Q25" s="1">
        <v>3.5</v>
      </c>
      <c r="R25" s="1" t="s">
        <v>104</v>
      </c>
      <c r="S25" s="1">
        <v>2012</v>
      </c>
      <c r="T25" s="1">
        <v>2012</v>
      </c>
      <c r="U25" s="1">
        <v>2015</v>
      </c>
      <c r="V25" s="1">
        <v>15</v>
      </c>
      <c r="W25" s="54">
        <v>15</v>
      </c>
      <c r="X25" s="1">
        <v>0</v>
      </c>
      <c r="Y25" s="1" t="s">
        <v>99</v>
      </c>
      <c r="Z25" s="1" t="s">
        <v>105</v>
      </c>
      <c r="AA25" s="1"/>
      <c r="AB25" s="1" t="s">
        <v>107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x14ac:dyDescent="0.3">
      <c r="A26" s="1" t="s">
        <v>108</v>
      </c>
      <c r="B26" s="18">
        <v>2010</v>
      </c>
      <c r="C26" s="18">
        <v>2010</v>
      </c>
      <c r="D26" s="18">
        <v>2010</v>
      </c>
      <c r="E26" s="18">
        <v>3.5</v>
      </c>
      <c r="F26" s="15" t="s">
        <v>785</v>
      </c>
      <c r="G26" s="16">
        <v>2015</v>
      </c>
      <c r="H26" s="16">
        <v>2015</v>
      </c>
      <c r="I26" s="80">
        <v>15</v>
      </c>
      <c r="J26" s="1">
        <v>-1</v>
      </c>
      <c r="K26" s="58">
        <v>2010</v>
      </c>
      <c r="L26" s="58">
        <v>9.9</v>
      </c>
      <c r="M26" s="1">
        <v>-1</v>
      </c>
      <c r="N26" s="1">
        <v>2010</v>
      </c>
      <c r="O26" s="1">
        <v>2010</v>
      </c>
      <c r="P26" s="1">
        <v>2010</v>
      </c>
      <c r="Q26" s="1">
        <v>3.5</v>
      </c>
      <c r="R26" s="1" t="s">
        <v>104</v>
      </c>
      <c r="S26" s="1">
        <v>2012</v>
      </c>
      <c r="T26" s="1">
        <v>2012</v>
      </c>
      <c r="U26" s="1">
        <v>2015</v>
      </c>
      <c r="V26" s="1">
        <v>15</v>
      </c>
      <c r="W26" s="54">
        <v>15</v>
      </c>
      <c r="X26" s="1">
        <v>0</v>
      </c>
      <c r="Y26" s="1" t="s">
        <v>99</v>
      </c>
      <c r="Z26" s="1" t="s">
        <v>109</v>
      </c>
      <c r="AA26" s="1"/>
      <c r="AB26" s="1" t="s">
        <v>110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x14ac:dyDescent="0.3">
      <c r="A27" s="1" t="s">
        <v>111</v>
      </c>
      <c r="B27" s="18">
        <v>2010</v>
      </c>
      <c r="C27" s="18">
        <v>2010</v>
      </c>
      <c r="D27" s="18">
        <v>2010</v>
      </c>
      <c r="E27" s="18">
        <v>3.5</v>
      </c>
      <c r="F27" s="15" t="s">
        <v>785</v>
      </c>
      <c r="G27" s="16">
        <v>2015</v>
      </c>
      <c r="H27" s="16">
        <v>2015</v>
      </c>
      <c r="I27" s="80">
        <v>15</v>
      </c>
      <c r="J27" s="1">
        <v>-1</v>
      </c>
      <c r="K27" s="58" t="s">
        <v>112</v>
      </c>
      <c r="L27" s="58">
        <v>9.1999999999999993</v>
      </c>
      <c r="M27" s="1">
        <v>-1</v>
      </c>
      <c r="N27" s="1">
        <v>2010</v>
      </c>
      <c r="O27" s="1">
        <v>2010</v>
      </c>
      <c r="P27" s="1">
        <v>2010</v>
      </c>
      <c r="Q27" s="1">
        <v>3.5</v>
      </c>
      <c r="R27" s="1" t="s">
        <v>104</v>
      </c>
      <c r="S27" s="1">
        <v>2012</v>
      </c>
      <c r="T27" s="1">
        <v>2012</v>
      </c>
      <c r="U27" s="1">
        <v>2015</v>
      </c>
      <c r="V27" s="1">
        <v>15</v>
      </c>
      <c r="W27" s="54">
        <v>15</v>
      </c>
      <c r="X27" s="1">
        <v>0</v>
      </c>
      <c r="Y27" s="1" t="s">
        <v>99</v>
      </c>
      <c r="Z27" s="1" t="s">
        <v>109</v>
      </c>
      <c r="AA27" s="1"/>
      <c r="AB27" s="1" t="s">
        <v>111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s="22" customFormat="1" x14ac:dyDescent="0.3">
      <c r="A28" s="20" t="s">
        <v>113</v>
      </c>
      <c r="B28" s="21">
        <v>2016</v>
      </c>
      <c r="C28" s="21">
        <v>2016</v>
      </c>
      <c r="D28" s="21">
        <v>2016</v>
      </c>
      <c r="E28" s="21">
        <v>2016</v>
      </c>
      <c r="F28" s="21" t="s">
        <v>785</v>
      </c>
      <c r="G28" s="36">
        <v>-1</v>
      </c>
      <c r="H28" s="36">
        <v>-1</v>
      </c>
      <c r="I28" s="82">
        <v>-1</v>
      </c>
      <c r="J28" s="20">
        <v>-1</v>
      </c>
      <c r="K28" s="20">
        <v>2014</v>
      </c>
      <c r="L28" s="20">
        <v>17.100000000000001</v>
      </c>
      <c r="M28" s="20">
        <v>-1</v>
      </c>
      <c r="N28" s="20">
        <v>-1</v>
      </c>
      <c r="O28" s="20">
        <v>-1</v>
      </c>
      <c r="P28" s="20">
        <v>-1</v>
      </c>
      <c r="Q28" s="20"/>
      <c r="R28" s="20">
        <v>-1</v>
      </c>
      <c r="S28" s="20">
        <v>-1</v>
      </c>
      <c r="T28" s="20">
        <v>-1</v>
      </c>
      <c r="U28" s="20">
        <v>-1</v>
      </c>
      <c r="V28" s="20">
        <v>-1</v>
      </c>
      <c r="W28" s="20">
        <v>-1</v>
      </c>
      <c r="X28" s="20">
        <v>1</v>
      </c>
      <c r="Y28" s="20" t="s">
        <v>53</v>
      </c>
      <c r="Z28" s="20" t="s">
        <v>114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x14ac:dyDescent="0.3">
      <c r="A29" s="1" t="s">
        <v>115</v>
      </c>
      <c r="B29" s="18">
        <v>8.6</v>
      </c>
      <c r="C29" s="18">
        <v>8.6</v>
      </c>
      <c r="D29" s="18">
        <v>8.6</v>
      </c>
      <c r="E29" s="18">
        <v>3</v>
      </c>
      <c r="F29" s="15" t="s">
        <v>785</v>
      </c>
      <c r="G29" s="16">
        <v>2009</v>
      </c>
      <c r="H29" s="16">
        <v>2009</v>
      </c>
      <c r="I29" s="80">
        <v>3.21</v>
      </c>
      <c r="J29" s="1">
        <v>-1</v>
      </c>
      <c r="K29" s="1">
        <v>8.6</v>
      </c>
      <c r="L29" s="1">
        <v>8.8000000000000007</v>
      </c>
      <c r="M29" s="1">
        <v>-1</v>
      </c>
      <c r="N29" s="1">
        <v>2009</v>
      </c>
      <c r="O29" s="1">
        <v>2009</v>
      </c>
      <c r="P29" s="1">
        <v>2009</v>
      </c>
      <c r="Q29" s="1">
        <v>3.21</v>
      </c>
      <c r="R29" s="1" t="s">
        <v>63</v>
      </c>
      <c r="S29" s="1">
        <v>2009</v>
      </c>
      <c r="T29" s="1">
        <v>2009</v>
      </c>
      <c r="U29" s="1">
        <v>2009</v>
      </c>
      <c r="V29" s="1">
        <v>3.21</v>
      </c>
      <c r="W29" s="1">
        <v>1.2</v>
      </c>
      <c r="X29" s="1">
        <v>2</v>
      </c>
      <c r="Y29" s="1" t="s">
        <v>53</v>
      </c>
      <c r="Z29" s="1" t="s">
        <v>116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x14ac:dyDescent="0.3">
      <c r="A30" s="1" t="s">
        <v>117</v>
      </c>
      <c r="B30" s="18">
        <v>2014.1</v>
      </c>
      <c r="C30" s="18">
        <v>2014.1</v>
      </c>
      <c r="D30" s="18">
        <v>2014.1</v>
      </c>
      <c r="E30" s="18">
        <v>14.5</v>
      </c>
      <c r="F30" s="15" t="s">
        <v>785</v>
      </c>
      <c r="G30" s="16">
        <v>2015.1</v>
      </c>
      <c r="H30" s="16">
        <v>2015.1</v>
      </c>
      <c r="I30" s="80">
        <v>15.5</v>
      </c>
      <c r="J30" s="1">
        <v>-1</v>
      </c>
      <c r="K30" s="1">
        <v>2011</v>
      </c>
      <c r="L30" s="1">
        <v>14.5</v>
      </c>
      <c r="M30" s="1">
        <v>-1</v>
      </c>
      <c r="N30" s="1">
        <v>2014.1</v>
      </c>
      <c r="O30" s="1">
        <v>2014.1</v>
      </c>
      <c r="P30" s="1">
        <v>2014.1</v>
      </c>
      <c r="Q30" s="1">
        <v>14.5</v>
      </c>
      <c r="R30" s="61" t="s">
        <v>70</v>
      </c>
      <c r="S30" s="1">
        <v>2016</v>
      </c>
      <c r="T30" s="1">
        <v>2016</v>
      </c>
      <c r="U30" s="1">
        <v>2016</v>
      </c>
      <c r="V30" s="1">
        <v>16</v>
      </c>
      <c r="W30" s="1">
        <v>16</v>
      </c>
      <c r="X30" s="1">
        <v>1</v>
      </c>
      <c r="Y30" s="1" t="s">
        <v>53</v>
      </c>
      <c r="Z30" s="1" t="s">
        <v>118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x14ac:dyDescent="0.3">
      <c r="A31" s="1" t="s">
        <v>119</v>
      </c>
      <c r="B31" s="18">
        <v>8.61</v>
      </c>
      <c r="C31" s="18">
        <v>8.61</v>
      </c>
      <c r="D31" s="18">
        <v>8.61</v>
      </c>
      <c r="E31" s="18">
        <v>3.21</v>
      </c>
      <c r="F31" s="15" t="s">
        <v>785</v>
      </c>
      <c r="G31" s="16">
        <v>2009</v>
      </c>
      <c r="H31" s="16">
        <v>2009</v>
      </c>
      <c r="I31" s="80">
        <v>3.21</v>
      </c>
      <c r="J31" s="1">
        <v>-1</v>
      </c>
      <c r="K31" s="1">
        <v>8.2100000000000009</v>
      </c>
      <c r="L31" s="1">
        <v>9.02</v>
      </c>
      <c r="M31" s="1">
        <v>-1</v>
      </c>
      <c r="N31" s="1">
        <v>2009</v>
      </c>
      <c r="O31" s="1">
        <v>2009</v>
      </c>
      <c r="P31" s="1">
        <v>2009</v>
      </c>
      <c r="Q31" s="1">
        <v>3.21</v>
      </c>
      <c r="R31" s="1" t="s">
        <v>63</v>
      </c>
      <c r="S31" s="1">
        <v>2009</v>
      </c>
      <c r="T31" s="1">
        <v>2009</v>
      </c>
      <c r="U31" s="1">
        <v>2009</v>
      </c>
      <c r="V31" s="1">
        <v>3.21</v>
      </c>
      <c r="W31" s="1">
        <v>1.2</v>
      </c>
      <c r="X31" s="1">
        <v>1</v>
      </c>
      <c r="Y31" s="1" t="s">
        <v>53</v>
      </c>
      <c r="Z31" s="1" t="s">
        <v>120</v>
      </c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s="22" customFormat="1" x14ac:dyDescent="0.3">
      <c r="A32" s="20" t="s">
        <v>121</v>
      </c>
      <c r="B32" s="21">
        <v>2016</v>
      </c>
      <c r="C32" s="21">
        <v>2016</v>
      </c>
      <c r="D32" s="21">
        <v>2016</v>
      </c>
      <c r="E32" s="21">
        <v>2016</v>
      </c>
      <c r="F32" s="21" t="s">
        <v>785</v>
      </c>
      <c r="G32" s="36">
        <v>-1</v>
      </c>
      <c r="H32" s="36">
        <v>-1</v>
      </c>
      <c r="I32" s="82">
        <v>-1</v>
      </c>
      <c r="J32" s="20">
        <v>-1</v>
      </c>
      <c r="K32" s="20">
        <v>2014</v>
      </c>
      <c r="L32" s="20">
        <v>17.100000000000001</v>
      </c>
      <c r="M32" s="20">
        <v>-1</v>
      </c>
      <c r="N32" s="20">
        <v>-1</v>
      </c>
      <c r="O32" s="20">
        <v>-1</v>
      </c>
      <c r="P32" s="20">
        <v>-1</v>
      </c>
      <c r="Q32" s="20"/>
      <c r="R32" s="20">
        <v>-1</v>
      </c>
      <c r="S32" s="20">
        <v>-1</v>
      </c>
      <c r="T32" s="20">
        <v>-1</v>
      </c>
      <c r="U32" s="20">
        <v>-1</v>
      </c>
      <c r="V32" s="20">
        <v>-1</v>
      </c>
      <c r="W32" s="20">
        <v>-1</v>
      </c>
      <c r="X32" s="20">
        <v>1</v>
      </c>
      <c r="Y32" s="20" t="s">
        <v>53</v>
      </c>
      <c r="Z32" s="20" t="s">
        <v>122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x14ac:dyDescent="0.3">
      <c r="A33" s="1" t="s">
        <v>123</v>
      </c>
      <c r="B33" s="18">
        <v>8.2100000000000009</v>
      </c>
      <c r="C33" s="18">
        <v>8.2100000000000009</v>
      </c>
      <c r="D33" s="18">
        <v>8.2100000000000009</v>
      </c>
      <c r="E33" s="18">
        <v>2.11</v>
      </c>
      <c r="F33" s="58" t="s">
        <v>785</v>
      </c>
      <c r="G33" s="16">
        <v>8.6</v>
      </c>
      <c r="H33" s="16">
        <v>8.6</v>
      </c>
      <c r="I33" s="80">
        <v>3</v>
      </c>
      <c r="J33" s="1">
        <v>-1</v>
      </c>
      <c r="K33" s="1">
        <v>7.1</v>
      </c>
      <c r="L33" s="1">
        <v>8.5</v>
      </c>
      <c r="M33" s="1">
        <v>-1</v>
      </c>
      <c r="N33" s="1">
        <v>8.61</v>
      </c>
      <c r="O33" s="1">
        <v>8.61</v>
      </c>
      <c r="P33" s="1">
        <v>8.61</v>
      </c>
      <c r="Q33" s="1">
        <v>3.21</v>
      </c>
      <c r="R33" s="1" t="s">
        <v>52</v>
      </c>
      <c r="S33" s="1">
        <v>8.6</v>
      </c>
      <c r="T33" s="1">
        <v>8.6</v>
      </c>
      <c r="U33" s="1">
        <v>8.6</v>
      </c>
      <c r="V33" s="1">
        <v>3.01</v>
      </c>
      <c r="W33" s="1">
        <v>1</v>
      </c>
      <c r="X33" s="1">
        <v>2</v>
      </c>
      <c r="Y33" s="1" t="s">
        <v>53</v>
      </c>
      <c r="Z33" s="1" t="s">
        <v>124</v>
      </c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s="59" customFormat="1" x14ac:dyDescent="0.3">
      <c r="A34" s="57" t="s">
        <v>125</v>
      </c>
      <c r="B34" s="58">
        <v>2014.1</v>
      </c>
      <c r="C34" s="58">
        <v>2014.1</v>
      </c>
      <c r="D34" s="58">
        <v>2014.1</v>
      </c>
      <c r="E34" s="58">
        <v>14.5</v>
      </c>
      <c r="F34" s="58" t="s">
        <v>785</v>
      </c>
      <c r="G34" s="16">
        <v>-1</v>
      </c>
      <c r="H34" s="16">
        <v>-1</v>
      </c>
      <c r="I34" s="80">
        <v>-1</v>
      </c>
      <c r="J34" s="57">
        <v>-1</v>
      </c>
      <c r="K34" s="57">
        <v>2012</v>
      </c>
      <c r="L34" s="57">
        <v>15.5</v>
      </c>
      <c r="M34" s="57">
        <v>-1</v>
      </c>
      <c r="N34" s="57">
        <v>2014.1</v>
      </c>
      <c r="O34" s="57">
        <v>2014.1</v>
      </c>
      <c r="P34" s="57">
        <v>2014.1</v>
      </c>
      <c r="Q34" s="57">
        <v>14.5</v>
      </c>
      <c r="R34" s="61" t="s">
        <v>70</v>
      </c>
      <c r="S34" s="57">
        <v>-1</v>
      </c>
      <c r="T34" s="57">
        <v>-1</v>
      </c>
      <c r="U34" s="57">
        <v>-1</v>
      </c>
      <c r="V34" s="57">
        <v>-1</v>
      </c>
      <c r="W34" s="57">
        <v>-1</v>
      </c>
      <c r="X34" s="57">
        <v>1</v>
      </c>
      <c r="Y34" s="57" t="s">
        <v>53</v>
      </c>
      <c r="Z34" s="57" t="s">
        <v>126</v>
      </c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</row>
    <row r="35" spans="1:50" s="59" customFormat="1" x14ac:dyDescent="0.3">
      <c r="A35" s="57" t="s">
        <v>127</v>
      </c>
      <c r="B35" s="58">
        <v>2014.1</v>
      </c>
      <c r="C35" s="58">
        <v>2014.1</v>
      </c>
      <c r="D35" s="58">
        <v>2014.1</v>
      </c>
      <c r="E35" s="58">
        <v>14.5</v>
      </c>
      <c r="F35" s="58" t="s">
        <v>785</v>
      </c>
      <c r="G35" s="16">
        <v>-1</v>
      </c>
      <c r="H35" s="16">
        <v>-1</v>
      </c>
      <c r="I35" s="80">
        <v>-1</v>
      </c>
      <c r="J35" s="57">
        <v>-1</v>
      </c>
      <c r="K35" s="57">
        <v>2011</v>
      </c>
      <c r="L35" s="57">
        <v>14.5</v>
      </c>
      <c r="M35" s="57">
        <v>-1</v>
      </c>
      <c r="N35" s="57">
        <v>2014.1</v>
      </c>
      <c r="O35" s="57">
        <v>2014.1</v>
      </c>
      <c r="P35" s="57">
        <v>2014.1</v>
      </c>
      <c r="Q35" s="57">
        <v>14.5</v>
      </c>
      <c r="R35" s="61" t="s">
        <v>70</v>
      </c>
      <c r="S35" s="57">
        <v>-1</v>
      </c>
      <c r="T35" s="57">
        <v>-1</v>
      </c>
      <c r="U35" s="57">
        <v>-1</v>
      </c>
      <c r="V35" s="57">
        <v>-1</v>
      </c>
      <c r="W35" s="57">
        <v>-1</v>
      </c>
      <c r="X35" s="57">
        <v>1</v>
      </c>
      <c r="Y35" s="57" t="s">
        <v>53</v>
      </c>
      <c r="Z35" s="57" t="s">
        <v>126</v>
      </c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</row>
    <row r="36" spans="1:50" s="22" customFormat="1" x14ac:dyDescent="0.3">
      <c r="A36" s="20" t="s">
        <v>128</v>
      </c>
      <c r="B36" s="21">
        <v>2011</v>
      </c>
      <c r="C36" s="21">
        <v>2011</v>
      </c>
      <c r="D36" s="21">
        <v>2011</v>
      </c>
      <c r="E36" s="21">
        <v>4</v>
      </c>
      <c r="F36" s="21" t="s">
        <v>785</v>
      </c>
      <c r="G36" s="36">
        <v>-1</v>
      </c>
      <c r="H36" s="36">
        <v>-1</v>
      </c>
      <c r="I36" s="36">
        <v>-1</v>
      </c>
      <c r="J36" s="20">
        <v>-1</v>
      </c>
      <c r="K36" s="57">
        <v>2012</v>
      </c>
      <c r="L36" s="57">
        <v>15.5</v>
      </c>
      <c r="M36" s="20">
        <v>-1</v>
      </c>
      <c r="N36" s="20">
        <v>2011</v>
      </c>
      <c r="O36" s="20">
        <v>2011</v>
      </c>
      <c r="P36" s="20">
        <v>2011</v>
      </c>
      <c r="Q36" s="20">
        <v>4</v>
      </c>
      <c r="R36" s="20" t="s">
        <v>129</v>
      </c>
      <c r="S36" s="57">
        <v>-1</v>
      </c>
      <c r="T36" s="20">
        <v>-1</v>
      </c>
      <c r="U36" s="20">
        <v>-1</v>
      </c>
      <c r="V36" s="20">
        <v>-1</v>
      </c>
      <c r="W36" s="20">
        <v>-1</v>
      </c>
      <c r="X36" s="20">
        <v>1</v>
      </c>
      <c r="Y36" s="20" t="s">
        <v>53</v>
      </c>
      <c r="Z36" s="20" t="s">
        <v>130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s="22" customFormat="1" x14ac:dyDescent="0.3">
      <c r="A37" s="20" t="s">
        <v>131</v>
      </c>
      <c r="B37" s="21">
        <v>2011</v>
      </c>
      <c r="C37" s="21">
        <v>2011</v>
      </c>
      <c r="D37" s="21">
        <v>2011</v>
      </c>
      <c r="E37" s="21">
        <v>4</v>
      </c>
      <c r="F37" s="21" t="s">
        <v>785</v>
      </c>
      <c r="G37" s="36">
        <v>-1</v>
      </c>
      <c r="H37" s="36">
        <v>-1</v>
      </c>
      <c r="I37" s="36">
        <v>-1</v>
      </c>
      <c r="J37" s="20">
        <v>-1</v>
      </c>
      <c r="K37" s="57">
        <v>8.6</v>
      </c>
      <c r="L37" s="57">
        <v>14.5</v>
      </c>
      <c r="M37" s="20">
        <v>-1</v>
      </c>
      <c r="N37" s="20">
        <v>2011</v>
      </c>
      <c r="O37" s="20">
        <v>2011</v>
      </c>
      <c r="P37" s="20">
        <v>2011</v>
      </c>
      <c r="Q37" s="20">
        <v>4</v>
      </c>
      <c r="R37" s="20" t="s">
        <v>129</v>
      </c>
      <c r="S37" s="57">
        <v>-1</v>
      </c>
      <c r="T37" s="20">
        <v>-1</v>
      </c>
      <c r="U37" s="20">
        <v>-1</v>
      </c>
      <c r="V37" s="20">
        <v>-1</v>
      </c>
      <c r="W37" s="20">
        <v>-1</v>
      </c>
      <c r="X37" s="20">
        <v>1</v>
      </c>
      <c r="Y37" s="20" t="s">
        <v>53</v>
      </c>
      <c r="Z37" s="20" t="s">
        <v>130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x14ac:dyDescent="0.3">
      <c r="A38" s="1" t="s">
        <v>132</v>
      </c>
      <c r="B38" s="18">
        <v>8.2100000000000009</v>
      </c>
      <c r="C38" s="18">
        <v>8.2100000000000009</v>
      </c>
      <c r="D38" s="18">
        <v>8.2100000000000009</v>
      </c>
      <c r="E38" s="18">
        <v>1.2</v>
      </c>
      <c r="F38" s="15" t="s">
        <v>785</v>
      </c>
      <c r="G38" s="16">
        <v>8.6</v>
      </c>
      <c r="H38" s="16">
        <v>8.6</v>
      </c>
      <c r="I38" s="80">
        <v>3</v>
      </c>
      <c r="J38" s="1">
        <v>-1</v>
      </c>
      <c r="K38" s="1">
        <v>7.1</v>
      </c>
      <c r="L38" s="1">
        <v>8.1</v>
      </c>
      <c r="M38" s="1">
        <v>-1</v>
      </c>
      <c r="N38" s="1">
        <v>8.61</v>
      </c>
      <c r="O38" s="1">
        <v>8.61</v>
      </c>
      <c r="P38" s="1">
        <v>8.61</v>
      </c>
      <c r="Q38" s="1">
        <v>3.21</v>
      </c>
      <c r="R38" s="1" t="s">
        <v>52</v>
      </c>
      <c r="S38" s="1">
        <v>8.6</v>
      </c>
      <c r="T38" s="1">
        <v>8.6</v>
      </c>
      <c r="U38" s="1">
        <v>8.6</v>
      </c>
      <c r="V38" s="1">
        <v>3.01</v>
      </c>
      <c r="W38" s="1">
        <v>1</v>
      </c>
      <c r="X38" s="1">
        <v>2</v>
      </c>
      <c r="Y38" s="1" t="s">
        <v>53</v>
      </c>
      <c r="Z38" s="1" t="s">
        <v>133</v>
      </c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x14ac:dyDescent="0.3">
      <c r="A39" s="1" t="s">
        <v>134</v>
      </c>
      <c r="B39" s="18">
        <v>7.1</v>
      </c>
      <c r="C39" s="18">
        <v>1.1000000000000001</v>
      </c>
      <c r="D39" s="18">
        <v>7.1</v>
      </c>
      <c r="E39" s="18">
        <v>2.11</v>
      </c>
      <c r="F39" s="15" t="s">
        <v>785</v>
      </c>
      <c r="G39" s="16">
        <v>8.6</v>
      </c>
      <c r="H39" s="16">
        <v>8.6</v>
      </c>
      <c r="I39" s="80">
        <v>3</v>
      </c>
      <c r="J39" s="1">
        <v>-1</v>
      </c>
      <c r="K39" s="1">
        <v>7.1</v>
      </c>
      <c r="L39" s="1">
        <v>8.5</v>
      </c>
      <c r="M39" s="1">
        <v>-1</v>
      </c>
      <c r="N39" s="1">
        <v>8.61</v>
      </c>
      <c r="O39" s="1">
        <v>8.61</v>
      </c>
      <c r="P39" s="1">
        <v>8.61</v>
      </c>
      <c r="Q39" s="1">
        <v>3.21</v>
      </c>
      <c r="R39" s="1" t="s">
        <v>52</v>
      </c>
      <c r="S39" s="1">
        <v>8.6</v>
      </c>
      <c r="T39" s="1">
        <v>8.6</v>
      </c>
      <c r="U39" s="1">
        <v>8.6</v>
      </c>
      <c r="V39" s="1">
        <v>3.01</v>
      </c>
      <c r="W39" s="1">
        <v>1</v>
      </c>
      <c r="X39" s="1">
        <v>2</v>
      </c>
      <c r="Y39" s="1" t="s">
        <v>53</v>
      </c>
      <c r="Z39" s="1" t="s">
        <v>135</v>
      </c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x14ac:dyDescent="0.3">
      <c r="A40" s="1" t="s">
        <v>136</v>
      </c>
      <c r="B40" s="18">
        <v>8.6</v>
      </c>
      <c r="C40" s="18">
        <v>8.6</v>
      </c>
      <c r="D40" s="18">
        <v>8.6</v>
      </c>
      <c r="E40" s="18">
        <v>3</v>
      </c>
      <c r="F40" s="15" t="s">
        <v>785</v>
      </c>
      <c r="G40" s="16">
        <v>2009</v>
      </c>
      <c r="H40" s="16">
        <v>2009</v>
      </c>
      <c r="I40" s="80">
        <v>3.21</v>
      </c>
      <c r="J40" s="1">
        <v>-1</v>
      </c>
      <c r="K40" s="1">
        <v>8.6</v>
      </c>
      <c r="L40" s="1">
        <v>8.8000000000000007</v>
      </c>
      <c r="M40" s="1">
        <v>-1</v>
      </c>
      <c r="N40" s="1">
        <v>2009</v>
      </c>
      <c r="O40" s="1">
        <v>2009</v>
      </c>
      <c r="P40" s="1">
        <v>2009</v>
      </c>
      <c r="Q40" s="1">
        <v>3.21</v>
      </c>
      <c r="R40" s="1" t="s">
        <v>52</v>
      </c>
      <c r="S40" s="1">
        <v>2009</v>
      </c>
      <c r="T40" s="1">
        <v>2009</v>
      </c>
      <c r="U40" s="1">
        <v>2009</v>
      </c>
      <c r="V40" s="1">
        <v>3.21</v>
      </c>
      <c r="W40" s="1">
        <v>1.1000000000000001</v>
      </c>
      <c r="X40" s="1">
        <v>2</v>
      </c>
      <c r="Y40" s="1" t="s">
        <v>53</v>
      </c>
      <c r="Z40" s="1" t="s">
        <v>137</v>
      </c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x14ac:dyDescent="0.3">
      <c r="A41" s="1" t="s">
        <v>138</v>
      </c>
      <c r="B41" s="18">
        <v>8.6</v>
      </c>
      <c r="C41" s="18">
        <v>8.6</v>
      </c>
      <c r="D41" s="18">
        <v>8.6</v>
      </c>
      <c r="E41" s="18">
        <v>3</v>
      </c>
      <c r="F41" s="15" t="s">
        <v>785</v>
      </c>
      <c r="G41" s="16">
        <v>2009</v>
      </c>
      <c r="H41" s="16">
        <v>2009</v>
      </c>
      <c r="I41" s="80">
        <v>3.21</v>
      </c>
      <c r="J41" s="1">
        <v>-1</v>
      </c>
      <c r="K41" s="1">
        <v>8.6</v>
      </c>
      <c r="L41" s="1">
        <v>8.8000000000000007</v>
      </c>
      <c r="M41" s="1">
        <v>-1</v>
      </c>
      <c r="N41" s="1">
        <v>2009</v>
      </c>
      <c r="O41" s="1">
        <v>2009</v>
      </c>
      <c r="P41" s="1">
        <v>2009</v>
      </c>
      <c r="Q41" s="1">
        <v>3.21</v>
      </c>
      <c r="R41" s="1" t="s">
        <v>52</v>
      </c>
      <c r="S41" s="1">
        <v>2009</v>
      </c>
      <c r="T41" s="1">
        <v>2009</v>
      </c>
      <c r="U41" s="1">
        <v>2009</v>
      </c>
      <c r="V41" s="1">
        <v>3.21</v>
      </c>
      <c r="W41" s="1">
        <v>1.1000000000000001</v>
      </c>
      <c r="X41" s="1">
        <v>2</v>
      </c>
      <c r="Y41" s="1" t="s">
        <v>53</v>
      </c>
      <c r="Z41" s="1" t="s">
        <v>139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x14ac:dyDescent="0.3">
      <c r="A42" s="1" t="s">
        <v>140</v>
      </c>
      <c r="B42" s="18">
        <v>8</v>
      </c>
      <c r="C42" s="18">
        <v>8</v>
      </c>
      <c r="D42" s="18">
        <v>8</v>
      </c>
      <c r="E42" s="18">
        <v>2</v>
      </c>
      <c r="F42" s="15" t="s">
        <v>785</v>
      </c>
      <c r="G42" s="16">
        <v>8.6</v>
      </c>
      <c r="H42" s="16">
        <v>8.6</v>
      </c>
      <c r="I42" s="80">
        <v>3</v>
      </c>
      <c r="J42" s="1">
        <v>-1</v>
      </c>
      <c r="K42" s="1">
        <v>8.6</v>
      </c>
      <c r="L42" s="1">
        <v>8.8000000000000007</v>
      </c>
      <c r="M42" s="1">
        <v>-1</v>
      </c>
      <c r="N42" s="1">
        <v>8.61</v>
      </c>
      <c r="O42" s="1">
        <v>8.61</v>
      </c>
      <c r="P42" s="1">
        <v>8.61</v>
      </c>
      <c r="Q42" s="1">
        <v>3.21</v>
      </c>
      <c r="R42" s="1" t="s">
        <v>52</v>
      </c>
      <c r="S42" s="1">
        <v>8.6</v>
      </c>
      <c r="T42" s="1">
        <v>8.6</v>
      </c>
      <c r="U42" s="1">
        <v>8.6</v>
      </c>
      <c r="V42" s="1">
        <v>3.21</v>
      </c>
      <c r="W42" s="1">
        <v>1.1000000000000001</v>
      </c>
      <c r="X42" s="1">
        <v>2</v>
      </c>
      <c r="Y42" s="1" t="s">
        <v>53</v>
      </c>
      <c r="Z42" s="1" t="s">
        <v>141</v>
      </c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x14ac:dyDescent="0.3">
      <c r="A43" s="1" t="s">
        <v>142</v>
      </c>
      <c r="B43" s="18">
        <v>8</v>
      </c>
      <c r="C43" s="18">
        <v>8</v>
      </c>
      <c r="D43" s="18">
        <v>8</v>
      </c>
      <c r="E43" s="18">
        <v>2</v>
      </c>
      <c r="F43" s="15" t="s">
        <v>785</v>
      </c>
      <c r="G43" s="16">
        <v>8.6</v>
      </c>
      <c r="H43" s="16">
        <v>8.6</v>
      </c>
      <c r="I43" s="80">
        <v>3</v>
      </c>
      <c r="J43" s="1">
        <v>-1</v>
      </c>
      <c r="K43" s="1">
        <v>7.1</v>
      </c>
      <c r="L43" s="1">
        <v>8.1</v>
      </c>
      <c r="M43" s="1">
        <v>-1</v>
      </c>
      <c r="N43" s="1">
        <v>8.61</v>
      </c>
      <c r="O43" s="1">
        <v>8.61</v>
      </c>
      <c r="P43" s="1">
        <v>8.61</v>
      </c>
      <c r="Q43" s="1">
        <v>3.21</v>
      </c>
      <c r="R43" s="1" t="s">
        <v>52</v>
      </c>
      <c r="S43" s="1">
        <v>8.6</v>
      </c>
      <c r="T43" s="1">
        <v>8.6</v>
      </c>
      <c r="U43" s="1">
        <v>8.6</v>
      </c>
      <c r="V43" s="1">
        <v>3.21</v>
      </c>
      <c r="W43" s="1">
        <v>1.1000000000000001</v>
      </c>
      <c r="X43" s="1">
        <v>2</v>
      </c>
      <c r="Y43" s="1" t="s">
        <v>53</v>
      </c>
      <c r="Z43" s="1" t="s">
        <v>141</v>
      </c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s="22" customFormat="1" x14ac:dyDescent="0.3">
      <c r="A44" s="20" t="s">
        <v>143</v>
      </c>
      <c r="B44" s="21">
        <v>2014</v>
      </c>
      <c r="C44" s="21">
        <v>2014</v>
      </c>
      <c r="D44" s="21">
        <v>2014</v>
      </c>
      <c r="E44" s="21">
        <v>14</v>
      </c>
      <c r="F44" s="21" t="s">
        <v>785</v>
      </c>
      <c r="G44" s="36">
        <v>-1</v>
      </c>
      <c r="H44" s="36">
        <v>-1</v>
      </c>
      <c r="I44" s="36">
        <v>-1</v>
      </c>
      <c r="J44" s="20">
        <v>-1</v>
      </c>
      <c r="K44" s="20">
        <v>2011</v>
      </c>
      <c r="L44" s="20">
        <v>14.1</v>
      </c>
      <c r="M44" s="20">
        <v>-1</v>
      </c>
      <c r="N44" s="20">
        <v>2014</v>
      </c>
      <c r="O44" s="20">
        <v>2014</v>
      </c>
      <c r="P44" s="20">
        <v>2014</v>
      </c>
      <c r="Q44" s="74">
        <v>14</v>
      </c>
      <c r="R44" s="20" t="s">
        <v>80</v>
      </c>
      <c r="S44" s="20">
        <v>-1</v>
      </c>
      <c r="T44" s="20">
        <v>-1</v>
      </c>
      <c r="U44" s="20">
        <v>-1</v>
      </c>
      <c r="V44" s="20">
        <v>-1</v>
      </c>
      <c r="W44" s="20">
        <v>-1</v>
      </c>
      <c r="X44" s="20">
        <v>1</v>
      </c>
      <c r="Y44" s="20" t="s">
        <v>53</v>
      </c>
      <c r="Z44" s="20" t="s">
        <v>144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</row>
    <row r="45" spans="1:50" x14ac:dyDescent="0.3">
      <c r="A45" s="1" t="s">
        <v>145</v>
      </c>
      <c r="B45" s="18">
        <v>8</v>
      </c>
      <c r="C45" s="18">
        <v>8</v>
      </c>
      <c r="D45" s="18">
        <v>8</v>
      </c>
      <c r="E45" s="18">
        <v>2</v>
      </c>
      <c r="F45" s="15" t="s">
        <v>785</v>
      </c>
      <c r="G45" s="16">
        <v>8.6</v>
      </c>
      <c r="H45" s="16">
        <v>8.6</v>
      </c>
      <c r="I45" s="80">
        <v>3</v>
      </c>
      <c r="J45" s="1">
        <v>-1</v>
      </c>
      <c r="K45" s="1">
        <v>7.1</v>
      </c>
      <c r="L45" s="1">
        <v>8.5</v>
      </c>
      <c r="M45" s="1">
        <v>-1</v>
      </c>
      <c r="N45" s="1">
        <v>8.61</v>
      </c>
      <c r="O45" s="1">
        <v>8.61</v>
      </c>
      <c r="P45" s="1">
        <v>8.61</v>
      </c>
      <c r="Q45" s="1">
        <v>3.21</v>
      </c>
      <c r="R45" s="1" t="s">
        <v>52</v>
      </c>
      <c r="S45" s="1">
        <v>8.6</v>
      </c>
      <c r="T45" s="1">
        <v>8.6</v>
      </c>
      <c r="U45" s="1">
        <v>8.6</v>
      </c>
      <c r="V45" s="1">
        <v>3.01</v>
      </c>
      <c r="W45" s="1">
        <v>1</v>
      </c>
      <c r="X45" s="1">
        <v>2</v>
      </c>
      <c r="Y45" s="1" t="s">
        <v>53</v>
      </c>
      <c r="Z45" s="1" t="s">
        <v>146</v>
      </c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x14ac:dyDescent="0.3">
      <c r="A46" s="1" t="s">
        <v>147</v>
      </c>
      <c r="B46" s="27">
        <v>2013.1</v>
      </c>
      <c r="C46" s="27">
        <v>2013.1</v>
      </c>
      <c r="D46" s="18">
        <v>2013.1</v>
      </c>
      <c r="E46" s="18">
        <v>13.1</v>
      </c>
      <c r="F46" s="15" t="s">
        <v>785</v>
      </c>
      <c r="G46" s="16">
        <v>2015</v>
      </c>
      <c r="H46" s="16">
        <v>2015</v>
      </c>
      <c r="I46" s="80">
        <v>15</v>
      </c>
      <c r="J46" s="1">
        <v>-1</v>
      </c>
      <c r="K46" s="1">
        <v>2010</v>
      </c>
      <c r="L46" s="1">
        <v>9.9</v>
      </c>
      <c r="M46" s="1">
        <v>-1</v>
      </c>
      <c r="N46" s="1">
        <v>2013.1</v>
      </c>
      <c r="O46" s="1">
        <v>2013.1</v>
      </c>
      <c r="P46" s="1">
        <v>2013.1</v>
      </c>
      <c r="Q46" s="1">
        <v>13.5</v>
      </c>
      <c r="R46" s="61" t="s">
        <v>148</v>
      </c>
      <c r="S46" s="1">
        <v>2012</v>
      </c>
      <c r="T46" s="1">
        <v>2012</v>
      </c>
      <c r="U46" s="1">
        <v>2015</v>
      </c>
      <c r="V46" s="1">
        <v>15</v>
      </c>
      <c r="W46" s="54">
        <v>15</v>
      </c>
      <c r="X46" s="1">
        <v>1</v>
      </c>
      <c r="Y46" s="1" t="s">
        <v>53</v>
      </c>
      <c r="Z46" s="1" t="s">
        <v>149</v>
      </c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x14ac:dyDescent="0.3">
      <c r="A47" s="1" t="s">
        <v>150</v>
      </c>
      <c r="B47" s="27">
        <v>2013.1</v>
      </c>
      <c r="C47" s="27">
        <v>2013.1</v>
      </c>
      <c r="D47" s="18">
        <v>2013.1</v>
      </c>
      <c r="E47" s="18">
        <v>13.1</v>
      </c>
      <c r="F47" s="15" t="s">
        <v>785</v>
      </c>
      <c r="G47" s="16">
        <v>2015</v>
      </c>
      <c r="H47" s="16">
        <v>2015</v>
      </c>
      <c r="I47" s="80">
        <v>15</v>
      </c>
      <c r="J47" s="1">
        <v>-1</v>
      </c>
      <c r="K47" s="1">
        <v>2010</v>
      </c>
      <c r="L47" s="1">
        <v>9.9</v>
      </c>
      <c r="M47" s="1">
        <v>-1</v>
      </c>
      <c r="N47" s="1">
        <v>2013.1</v>
      </c>
      <c r="O47" s="1">
        <v>2013.1</v>
      </c>
      <c r="P47" s="1">
        <v>2013.1</v>
      </c>
      <c r="Q47" s="1">
        <v>13.5</v>
      </c>
      <c r="R47" s="61" t="s">
        <v>148</v>
      </c>
      <c r="S47" s="1">
        <v>2012</v>
      </c>
      <c r="T47" s="1">
        <v>2012</v>
      </c>
      <c r="U47" s="1">
        <v>2015</v>
      </c>
      <c r="V47" s="1">
        <v>15</v>
      </c>
      <c r="W47" s="54">
        <v>15</v>
      </c>
      <c r="X47" s="1">
        <v>1</v>
      </c>
      <c r="Y47" s="1" t="s">
        <v>53</v>
      </c>
      <c r="Z47" s="1" t="s">
        <v>151</v>
      </c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s="22" customFormat="1" x14ac:dyDescent="0.3">
      <c r="A48" s="20" t="s">
        <v>152</v>
      </c>
      <c r="B48" s="18">
        <v>2014.1</v>
      </c>
      <c r="C48" s="18">
        <v>2014.1</v>
      </c>
      <c r="D48" s="21">
        <v>2014.1</v>
      </c>
      <c r="E48" s="21">
        <v>14.5</v>
      </c>
      <c r="F48" s="21" t="s">
        <v>785</v>
      </c>
      <c r="G48" s="36">
        <v>-1</v>
      </c>
      <c r="H48" s="36">
        <v>-1</v>
      </c>
      <c r="I48" s="36">
        <v>-1</v>
      </c>
      <c r="J48" s="20">
        <v>-1</v>
      </c>
      <c r="K48" s="20">
        <v>2011</v>
      </c>
      <c r="L48" s="20">
        <v>14.5</v>
      </c>
      <c r="M48" s="20">
        <v>-1</v>
      </c>
      <c r="N48" s="20">
        <v>2014.1</v>
      </c>
      <c r="O48" s="20">
        <v>2014.1</v>
      </c>
      <c r="P48" s="20">
        <v>2014.1</v>
      </c>
      <c r="Q48" s="20">
        <v>14.5</v>
      </c>
      <c r="R48" s="61" t="s">
        <v>70</v>
      </c>
      <c r="S48" s="20">
        <v>-1</v>
      </c>
      <c r="T48" s="20">
        <v>-1</v>
      </c>
      <c r="U48" s="20">
        <v>-1</v>
      </c>
      <c r="V48" s="20">
        <v>-1</v>
      </c>
      <c r="W48" s="20">
        <v>-1</v>
      </c>
      <c r="X48" s="20">
        <v>1</v>
      </c>
      <c r="Y48" s="20" t="s">
        <v>53</v>
      </c>
      <c r="Z48" s="20" t="s">
        <v>153</v>
      </c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</row>
    <row r="49" spans="1:50" s="22" customFormat="1" x14ac:dyDescent="0.3">
      <c r="A49" s="20" t="s">
        <v>154</v>
      </c>
      <c r="B49" s="18">
        <v>2014.1</v>
      </c>
      <c r="C49" s="18">
        <v>2014.1</v>
      </c>
      <c r="D49" s="21">
        <v>2014.1</v>
      </c>
      <c r="E49" s="21">
        <v>14.5</v>
      </c>
      <c r="F49" s="21" t="s">
        <v>785</v>
      </c>
      <c r="G49" s="36">
        <v>-1</v>
      </c>
      <c r="H49" s="36">
        <v>-1</v>
      </c>
      <c r="I49" s="36">
        <v>-1</v>
      </c>
      <c r="J49" s="20">
        <v>-1</v>
      </c>
      <c r="K49" s="20">
        <v>2011</v>
      </c>
      <c r="L49" s="20">
        <v>14.5</v>
      </c>
      <c r="M49" s="20">
        <v>-1</v>
      </c>
      <c r="N49" s="20">
        <v>2014.1</v>
      </c>
      <c r="O49" s="20">
        <v>2014.1</v>
      </c>
      <c r="P49" s="20">
        <v>2014.1</v>
      </c>
      <c r="Q49" s="20">
        <v>14.5</v>
      </c>
      <c r="R49" s="61" t="s">
        <v>70</v>
      </c>
      <c r="S49" s="20">
        <v>-1</v>
      </c>
      <c r="T49" s="20">
        <v>-1</v>
      </c>
      <c r="U49" s="20">
        <v>-1</v>
      </c>
      <c r="V49" s="20">
        <v>-1</v>
      </c>
      <c r="W49" s="20">
        <v>-1</v>
      </c>
      <c r="X49" s="20">
        <v>1</v>
      </c>
      <c r="Y49" s="20" t="s">
        <v>53</v>
      </c>
      <c r="Z49" s="20" t="s">
        <v>155</v>
      </c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</row>
    <row r="50" spans="1:50" s="22" customFormat="1" x14ac:dyDescent="0.3">
      <c r="A50" s="20" t="s">
        <v>156</v>
      </c>
      <c r="B50" s="21">
        <v>2016</v>
      </c>
      <c r="C50" s="21">
        <v>2016</v>
      </c>
      <c r="D50" s="21">
        <v>2016</v>
      </c>
      <c r="E50" s="21">
        <v>2016</v>
      </c>
      <c r="F50" s="21" t="s">
        <v>785</v>
      </c>
      <c r="G50" s="36">
        <v>-1</v>
      </c>
      <c r="H50" s="36">
        <v>-1</v>
      </c>
      <c r="I50" s="36">
        <v>-1</v>
      </c>
      <c r="J50" s="20">
        <v>-1</v>
      </c>
      <c r="K50" s="20">
        <v>2013</v>
      </c>
      <c r="L50" s="20">
        <v>16.100000000000001</v>
      </c>
      <c r="M50" s="20">
        <v>-1</v>
      </c>
      <c r="N50" s="20">
        <v>-1</v>
      </c>
      <c r="O50" s="20">
        <v>-1</v>
      </c>
      <c r="P50" s="20">
        <v>-1</v>
      </c>
      <c r="Q50" s="20">
        <v>-1</v>
      </c>
      <c r="R50" s="20">
        <v>-1</v>
      </c>
      <c r="S50" s="20">
        <v>-1</v>
      </c>
      <c r="T50" s="20">
        <v>-1</v>
      </c>
      <c r="U50" s="20">
        <v>-1</v>
      </c>
      <c r="V50" s="20">
        <v>-1</v>
      </c>
      <c r="W50" s="20">
        <v>-1</v>
      </c>
      <c r="X50" s="20">
        <v>1</v>
      </c>
      <c r="Y50" s="20" t="s">
        <v>53</v>
      </c>
      <c r="Z50" s="20" t="s">
        <v>157</v>
      </c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</row>
    <row r="51" spans="1:50" s="22" customFormat="1" x14ac:dyDescent="0.3">
      <c r="A51" s="20" t="s">
        <v>158</v>
      </c>
      <c r="B51" s="21">
        <v>2015</v>
      </c>
      <c r="C51" s="21">
        <v>2015</v>
      </c>
      <c r="D51" s="21">
        <v>2015</v>
      </c>
      <c r="E51" s="21">
        <v>2015</v>
      </c>
      <c r="F51" s="21" t="s">
        <v>785</v>
      </c>
      <c r="G51" s="36">
        <v>-1</v>
      </c>
      <c r="H51" s="36">
        <v>-1</v>
      </c>
      <c r="I51" s="36">
        <v>-1</v>
      </c>
      <c r="J51" s="20">
        <v>-1</v>
      </c>
      <c r="K51" s="20">
        <v>2012</v>
      </c>
      <c r="L51" s="20">
        <v>15.5</v>
      </c>
      <c r="M51" s="20">
        <v>-1</v>
      </c>
      <c r="N51" s="20">
        <v>-1</v>
      </c>
      <c r="O51" s="20">
        <v>-1</v>
      </c>
      <c r="P51" s="20">
        <v>-1</v>
      </c>
      <c r="Q51" s="20">
        <v>-1</v>
      </c>
      <c r="R51" s="20">
        <v>-1</v>
      </c>
      <c r="S51" s="20">
        <v>-1</v>
      </c>
      <c r="T51" s="20">
        <v>-1</v>
      </c>
      <c r="U51" s="20">
        <v>-1</v>
      </c>
      <c r="V51" s="20">
        <v>-1</v>
      </c>
      <c r="W51" s="20">
        <v>-1</v>
      </c>
      <c r="X51" s="20">
        <v>1</v>
      </c>
      <c r="Y51" s="20" t="s">
        <v>53</v>
      </c>
      <c r="Z51" s="20" t="s">
        <v>159</v>
      </c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</row>
    <row r="52" spans="1:50" s="22" customFormat="1" x14ac:dyDescent="0.3">
      <c r="A52" s="20" t="s">
        <v>160</v>
      </c>
      <c r="B52" s="21">
        <v>2014</v>
      </c>
      <c r="C52" s="21">
        <v>2014</v>
      </c>
      <c r="D52" s="21">
        <v>2014</v>
      </c>
      <c r="E52" s="21">
        <v>14</v>
      </c>
      <c r="F52" s="21" t="s">
        <v>785</v>
      </c>
      <c r="G52" s="36">
        <v>-1</v>
      </c>
      <c r="H52" s="36">
        <v>-1</v>
      </c>
      <c r="I52" s="36">
        <v>-1</v>
      </c>
      <c r="J52" s="20">
        <v>-1</v>
      </c>
      <c r="K52" s="20">
        <v>2012</v>
      </c>
      <c r="L52" s="20">
        <v>15.1</v>
      </c>
      <c r="M52" s="20">
        <v>-1</v>
      </c>
      <c r="N52" s="20">
        <v>2014</v>
      </c>
      <c r="O52" s="20">
        <v>2014</v>
      </c>
      <c r="P52" s="20">
        <v>2014</v>
      </c>
      <c r="Q52" s="74">
        <v>14</v>
      </c>
      <c r="R52" s="61" t="s">
        <v>161</v>
      </c>
      <c r="S52" s="20">
        <v>-1</v>
      </c>
      <c r="T52" s="20">
        <v>-1</v>
      </c>
      <c r="U52" s="20">
        <v>-1</v>
      </c>
      <c r="V52" s="20">
        <v>-1</v>
      </c>
      <c r="W52" s="20">
        <v>-1</v>
      </c>
      <c r="X52" s="20">
        <v>1</v>
      </c>
      <c r="Y52" s="20" t="s">
        <v>53</v>
      </c>
      <c r="Z52" s="20" t="s">
        <v>162</v>
      </c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</row>
    <row r="53" spans="1:50" x14ac:dyDescent="0.3">
      <c r="A53" s="1" t="s">
        <v>163</v>
      </c>
      <c r="B53" s="18">
        <v>7.1</v>
      </c>
      <c r="C53" s="18">
        <v>1.1000000000000001</v>
      </c>
      <c r="D53" s="18">
        <v>7.1</v>
      </c>
      <c r="E53" s="18">
        <v>1.1000000000000001</v>
      </c>
      <c r="F53" s="15" t="s">
        <v>785</v>
      </c>
      <c r="G53" s="16">
        <v>8.6</v>
      </c>
      <c r="H53" s="16">
        <v>8.6</v>
      </c>
      <c r="I53" s="80">
        <v>3</v>
      </c>
      <c r="J53" s="1">
        <v>-1</v>
      </c>
      <c r="K53" s="1">
        <v>7.1</v>
      </c>
      <c r="L53" s="1">
        <v>8.1</v>
      </c>
      <c r="M53" s="1">
        <v>-1</v>
      </c>
      <c r="N53" s="1">
        <v>8.61</v>
      </c>
      <c r="O53" s="1">
        <v>8.61</v>
      </c>
      <c r="P53" s="1">
        <v>8.61</v>
      </c>
      <c r="Q53" s="1">
        <v>3.21</v>
      </c>
      <c r="R53" s="1" t="s">
        <v>52</v>
      </c>
      <c r="S53" s="1">
        <v>8.6</v>
      </c>
      <c r="T53" s="1">
        <v>8.6</v>
      </c>
      <c r="U53" s="1">
        <v>8.6</v>
      </c>
      <c r="V53" s="1">
        <v>3.01</v>
      </c>
      <c r="W53" s="1">
        <v>1</v>
      </c>
      <c r="X53" s="1">
        <v>2</v>
      </c>
      <c r="Y53" s="1" t="s">
        <v>53</v>
      </c>
      <c r="Z53" s="1" t="s">
        <v>164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x14ac:dyDescent="0.3">
      <c r="A54" s="1" t="s">
        <v>165</v>
      </c>
      <c r="B54" s="18">
        <v>8.2100000000000009</v>
      </c>
      <c r="C54" s="18">
        <v>8.2100000000000009</v>
      </c>
      <c r="D54" s="18">
        <v>8.2100000000000009</v>
      </c>
      <c r="E54" s="18">
        <v>2.11</v>
      </c>
      <c r="F54" s="15" t="s">
        <v>785</v>
      </c>
      <c r="G54" s="16">
        <v>8.6</v>
      </c>
      <c r="H54" s="16">
        <v>8.6</v>
      </c>
      <c r="I54" s="80">
        <v>3</v>
      </c>
      <c r="J54" s="1">
        <v>-1</v>
      </c>
      <c r="K54" s="1">
        <v>7.1</v>
      </c>
      <c r="L54" s="1">
        <v>8.5</v>
      </c>
      <c r="M54" s="1">
        <v>-1</v>
      </c>
      <c r="N54" s="1">
        <v>8.61</v>
      </c>
      <c r="O54" s="1">
        <v>8.61</v>
      </c>
      <c r="P54" s="1">
        <v>8.61</v>
      </c>
      <c r="Q54" s="1">
        <v>3.21</v>
      </c>
      <c r="R54" s="1" t="s">
        <v>52</v>
      </c>
      <c r="S54" s="1">
        <v>8.6</v>
      </c>
      <c r="T54" s="1">
        <v>8.6</v>
      </c>
      <c r="U54" s="1">
        <v>8.6</v>
      </c>
      <c r="V54" s="1">
        <v>3.01</v>
      </c>
      <c r="W54" s="1">
        <v>1</v>
      </c>
      <c r="X54" s="1">
        <v>2</v>
      </c>
      <c r="Y54" s="1" t="s">
        <v>53</v>
      </c>
      <c r="Z54" s="1" t="s">
        <v>166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x14ac:dyDescent="0.3">
      <c r="A55" s="1" t="s">
        <v>167</v>
      </c>
      <c r="B55" s="18">
        <v>7.1</v>
      </c>
      <c r="C55" s="18">
        <v>8.61</v>
      </c>
      <c r="D55" s="18">
        <v>8.61</v>
      </c>
      <c r="E55" s="18">
        <v>3.11</v>
      </c>
      <c r="F55" s="15" t="s">
        <v>785</v>
      </c>
      <c r="G55" s="16">
        <v>8.61</v>
      </c>
      <c r="H55" s="16">
        <v>8.61</v>
      </c>
      <c r="I55" s="80">
        <v>3.11</v>
      </c>
      <c r="J55" s="1">
        <v>-1</v>
      </c>
      <c r="K55" s="1">
        <v>8.2100000000000009</v>
      </c>
      <c r="L55" s="1">
        <v>9.1</v>
      </c>
      <c r="M55" s="1">
        <v>-1</v>
      </c>
      <c r="N55" s="1">
        <v>8.61</v>
      </c>
      <c r="O55" s="1">
        <v>8.61</v>
      </c>
      <c r="P55" s="1">
        <v>8.61</v>
      </c>
      <c r="Q55" s="1">
        <v>3.21</v>
      </c>
      <c r="R55" s="1" t="s">
        <v>52</v>
      </c>
      <c r="S55" s="1">
        <v>8.61</v>
      </c>
      <c r="T55" s="1">
        <v>8.61</v>
      </c>
      <c r="U55" s="1">
        <v>8.61</v>
      </c>
      <c r="V55" s="1">
        <v>3.21</v>
      </c>
      <c r="W55" s="1">
        <v>1</v>
      </c>
      <c r="X55" s="1">
        <v>2</v>
      </c>
      <c r="Y55" s="1" t="s">
        <v>53</v>
      </c>
      <c r="Z55" s="1" t="s">
        <v>168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x14ac:dyDescent="0.3">
      <c r="A56" s="1" t="s">
        <v>169</v>
      </c>
      <c r="B56" s="18">
        <v>2016</v>
      </c>
      <c r="C56" s="18">
        <v>2016</v>
      </c>
      <c r="D56" s="18">
        <v>2016</v>
      </c>
      <c r="E56" s="18">
        <v>2016</v>
      </c>
      <c r="F56" s="15" t="s">
        <v>785</v>
      </c>
      <c r="G56" s="16">
        <v>2017</v>
      </c>
      <c r="H56" s="16">
        <v>2017</v>
      </c>
      <c r="I56" s="16">
        <v>2017</v>
      </c>
      <c r="J56" s="1">
        <v>-1</v>
      </c>
      <c r="K56" s="1">
        <v>-1</v>
      </c>
      <c r="L56" s="1">
        <v>-1</v>
      </c>
      <c r="M56" s="1">
        <v>-1</v>
      </c>
      <c r="N56" s="1">
        <v>2017</v>
      </c>
      <c r="O56" s="1">
        <v>2017</v>
      </c>
      <c r="P56" s="1">
        <v>2017</v>
      </c>
      <c r="Q56" s="1">
        <v>17</v>
      </c>
      <c r="R56" s="1" t="s">
        <v>170</v>
      </c>
      <c r="S56" s="1">
        <v>2017</v>
      </c>
      <c r="T56" s="1">
        <v>2017</v>
      </c>
      <c r="U56" s="61">
        <v>2017</v>
      </c>
      <c r="V56" s="1">
        <v>2017</v>
      </c>
      <c r="W56" s="54">
        <v>17</v>
      </c>
      <c r="X56" s="1">
        <v>1</v>
      </c>
      <c r="Y56" s="1" t="s">
        <v>53</v>
      </c>
      <c r="Z56" s="1" t="s">
        <v>171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x14ac:dyDescent="0.3">
      <c r="A57" s="1" t="s">
        <v>172</v>
      </c>
      <c r="B57" s="18">
        <v>8.61</v>
      </c>
      <c r="C57" s="18">
        <v>8.61</v>
      </c>
      <c r="D57" s="18">
        <v>8.61</v>
      </c>
      <c r="E57" s="18">
        <v>1.1000000000000001</v>
      </c>
      <c r="F57" s="15" t="s">
        <v>785</v>
      </c>
      <c r="G57" s="16">
        <v>8.6</v>
      </c>
      <c r="H57" s="16">
        <v>8.6</v>
      </c>
      <c r="I57" s="80">
        <v>3</v>
      </c>
      <c r="J57" s="1">
        <v>-1</v>
      </c>
      <c r="K57" s="1">
        <v>7.1</v>
      </c>
      <c r="L57" s="1">
        <v>8.5</v>
      </c>
      <c r="M57" s="1">
        <v>-1</v>
      </c>
      <c r="N57" s="1">
        <v>8.61</v>
      </c>
      <c r="O57" s="1">
        <v>8.61</v>
      </c>
      <c r="P57" s="1">
        <v>8.61</v>
      </c>
      <c r="Q57" s="1">
        <v>3.21</v>
      </c>
      <c r="R57" s="1" t="s">
        <v>52</v>
      </c>
      <c r="S57" s="1">
        <v>8.6</v>
      </c>
      <c r="T57" s="1">
        <v>8.6</v>
      </c>
      <c r="U57" s="1">
        <v>8.6</v>
      </c>
      <c r="V57" s="1">
        <v>3.01</v>
      </c>
      <c r="W57" s="1">
        <v>1</v>
      </c>
      <c r="X57" s="1">
        <v>2</v>
      </c>
      <c r="Y57" s="1" t="s">
        <v>53</v>
      </c>
      <c r="Z57" s="1" t="s">
        <v>173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x14ac:dyDescent="0.3">
      <c r="A58" s="1" t="s">
        <v>174</v>
      </c>
      <c r="B58" s="18">
        <v>2014</v>
      </c>
      <c r="C58" s="18">
        <v>2014</v>
      </c>
      <c r="D58" s="18">
        <v>2014</v>
      </c>
      <c r="E58" s="18">
        <v>14</v>
      </c>
      <c r="F58" s="15" t="s">
        <v>785</v>
      </c>
      <c r="G58" s="16">
        <v>2016</v>
      </c>
      <c r="H58" s="16">
        <v>2016</v>
      </c>
      <c r="I58" s="80">
        <v>16</v>
      </c>
      <c r="J58" s="1">
        <v>-1</v>
      </c>
      <c r="K58" s="1">
        <v>2011</v>
      </c>
      <c r="L58" s="1">
        <v>14.5</v>
      </c>
      <c r="M58" s="1">
        <v>-1</v>
      </c>
      <c r="N58" s="1">
        <v>2014</v>
      </c>
      <c r="O58" s="1">
        <v>2014</v>
      </c>
      <c r="P58" s="1">
        <v>2014</v>
      </c>
      <c r="Q58" s="54">
        <v>14</v>
      </c>
      <c r="R58" s="61" t="s">
        <v>161</v>
      </c>
      <c r="S58" s="1">
        <v>2016</v>
      </c>
      <c r="T58" s="1">
        <v>2016</v>
      </c>
      <c r="U58" s="1">
        <v>2016</v>
      </c>
      <c r="V58" s="1">
        <v>16</v>
      </c>
      <c r="W58" s="54">
        <v>16</v>
      </c>
      <c r="X58" s="1">
        <v>1</v>
      </c>
      <c r="Y58" s="1" t="s">
        <v>53</v>
      </c>
      <c r="Z58" s="1" t="s">
        <v>175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s="22" customFormat="1" ht="13.95" customHeight="1" x14ac:dyDescent="0.3">
      <c r="A59" s="20" t="s">
        <v>176</v>
      </c>
      <c r="B59" s="21">
        <v>-1</v>
      </c>
      <c r="C59" s="21">
        <v>-1</v>
      </c>
      <c r="D59" s="21">
        <v>-1</v>
      </c>
      <c r="E59" s="21">
        <v>-1</v>
      </c>
      <c r="F59" s="21" t="s">
        <v>785</v>
      </c>
      <c r="G59" s="21">
        <v>2017</v>
      </c>
      <c r="H59" s="21">
        <v>2017</v>
      </c>
      <c r="I59" s="21">
        <v>2017</v>
      </c>
      <c r="J59" s="20" t="s">
        <v>177</v>
      </c>
      <c r="K59" s="20">
        <v>-1</v>
      </c>
      <c r="L59" s="20">
        <v>-1</v>
      </c>
      <c r="M59" s="20">
        <v>-1</v>
      </c>
      <c r="N59" s="20">
        <v>-1</v>
      </c>
      <c r="O59" s="20">
        <v>-1</v>
      </c>
      <c r="P59" s="20">
        <v>-1</v>
      </c>
      <c r="Q59" s="20">
        <v>-1</v>
      </c>
      <c r="R59" s="20">
        <v>-1</v>
      </c>
      <c r="S59" s="20">
        <v>-1</v>
      </c>
      <c r="T59" s="20">
        <v>-1</v>
      </c>
      <c r="U59" s="20">
        <v>-1</v>
      </c>
      <c r="V59" s="20">
        <v>-1</v>
      </c>
      <c r="W59" s="20">
        <v>-1</v>
      </c>
      <c r="X59" s="20">
        <v>0</v>
      </c>
      <c r="Y59" s="20" t="s">
        <v>53</v>
      </c>
      <c r="Z59" s="20" t="s">
        <v>178</v>
      </c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</row>
    <row r="60" spans="1:50" s="22" customFormat="1" x14ac:dyDescent="0.3">
      <c r="A60" s="20" t="s">
        <v>179</v>
      </c>
      <c r="B60" s="21">
        <v>-1</v>
      </c>
      <c r="C60" s="21">
        <v>-1</v>
      </c>
      <c r="D60" s="21">
        <v>-1</v>
      </c>
      <c r="E60" s="21">
        <v>-1</v>
      </c>
      <c r="F60" s="21" t="s">
        <v>785</v>
      </c>
      <c r="G60" s="21">
        <v>2017</v>
      </c>
      <c r="H60" s="21">
        <v>2017</v>
      </c>
      <c r="I60" s="21">
        <v>2017</v>
      </c>
      <c r="J60" s="20" t="s">
        <v>177</v>
      </c>
      <c r="K60" s="20">
        <v>-1</v>
      </c>
      <c r="L60" s="20">
        <v>-1</v>
      </c>
      <c r="M60" s="20">
        <v>-1</v>
      </c>
      <c r="N60" s="20">
        <v>-1</v>
      </c>
      <c r="O60" s="20">
        <v>-1</v>
      </c>
      <c r="P60" s="20">
        <v>-1</v>
      </c>
      <c r="Q60" s="20">
        <v>-1</v>
      </c>
      <c r="R60" s="20">
        <v>-1</v>
      </c>
      <c r="S60" s="20">
        <v>-1</v>
      </c>
      <c r="T60" s="20">
        <v>-1</v>
      </c>
      <c r="U60" s="20">
        <v>-1</v>
      </c>
      <c r="V60" s="20">
        <v>-1</v>
      </c>
      <c r="W60" s="20">
        <v>-1</v>
      </c>
      <c r="X60" s="20">
        <v>0</v>
      </c>
      <c r="Y60" s="20" t="s">
        <v>53</v>
      </c>
      <c r="Z60" s="20" t="s">
        <v>180</v>
      </c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</row>
    <row r="61" spans="1:50" s="22" customFormat="1" x14ac:dyDescent="0.3">
      <c r="A61" s="20" t="s">
        <v>181</v>
      </c>
      <c r="B61" s="21">
        <v>2014.1</v>
      </c>
      <c r="C61" s="21">
        <v>2014.1</v>
      </c>
      <c r="D61" s="21">
        <v>2014.1</v>
      </c>
      <c r="E61" s="21">
        <v>14.5</v>
      </c>
      <c r="F61" s="21" t="s">
        <v>785</v>
      </c>
      <c r="G61" s="21">
        <v>-1</v>
      </c>
      <c r="H61" s="21">
        <v>-1</v>
      </c>
      <c r="I61" s="21">
        <v>-1</v>
      </c>
      <c r="J61" s="20">
        <v>-1</v>
      </c>
      <c r="K61" s="20">
        <v>2013</v>
      </c>
      <c r="L61" s="20" t="s">
        <v>182</v>
      </c>
      <c r="M61" s="20">
        <v>-1</v>
      </c>
      <c r="N61" s="20">
        <v>2014.1</v>
      </c>
      <c r="O61" s="20">
        <v>2014.1</v>
      </c>
      <c r="P61" s="20">
        <v>2014.1</v>
      </c>
      <c r="Q61" s="20">
        <v>14.5</v>
      </c>
      <c r="R61" s="20" t="s">
        <v>183</v>
      </c>
      <c r="S61" s="20">
        <v>-1</v>
      </c>
      <c r="T61" s="20">
        <v>-1</v>
      </c>
      <c r="U61" s="20">
        <v>-1</v>
      </c>
      <c r="V61" s="20">
        <v>-1</v>
      </c>
      <c r="W61" s="20">
        <v>-1</v>
      </c>
      <c r="X61" s="20">
        <v>1</v>
      </c>
      <c r="Y61" s="20" t="s">
        <v>184</v>
      </c>
      <c r="Z61" s="20" t="s">
        <v>185</v>
      </c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</row>
    <row r="62" spans="1:50" x14ac:dyDescent="0.3">
      <c r="A62" s="1" t="s">
        <v>186</v>
      </c>
      <c r="B62" s="18">
        <v>2009</v>
      </c>
      <c r="C62" s="18">
        <v>2009</v>
      </c>
      <c r="D62" s="18">
        <v>2009</v>
      </c>
      <c r="E62" s="18">
        <v>3.3</v>
      </c>
      <c r="F62" s="15" t="s">
        <v>785</v>
      </c>
      <c r="G62" s="16">
        <v>2009</v>
      </c>
      <c r="H62" s="16">
        <v>2009</v>
      </c>
      <c r="I62" s="80">
        <v>3.3</v>
      </c>
      <c r="J62" s="1">
        <v>-1</v>
      </c>
      <c r="K62" s="1">
        <v>8.6</v>
      </c>
      <c r="L62" s="1">
        <v>9.35</v>
      </c>
      <c r="M62" s="1">
        <v>-1</v>
      </c>
      <c r="N62" s="1">
        <v>8.61</v>
      </c>
      <c r="O62" s="1">
        <v>8.61</v>
      </c>
      <c r="P62" s="1">
        <v>8.61</v>
      </c>
      <c r="Q62" s="1">
        <v>3.3</v>
      </c>
      <c r="R62" s="1" t="s">
        <v>63</v>
      </c>
      <c r="S62" s="1">
        <v>2009</v>
      </c>
      <c r="T62" s="1">
        <v>2009</v>
      </c>
      <c r="U62" s="1">
        <v>2009</v>
      </c>
      <c r="V62" s="1">
        <v>3.3</v>
      </c>
      <c r="W62" s="1">
        <v>1.2</v>
      </c>
      <c r="X62" s="1">
        <v>1</v>
      </c>
      <c r="Y62" s="1" t="s">
        <v>53</v>
      </c>
      <c r="Z62" s="1" t="s">
        <v>187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x14ac:dyDescent="0.3">
      <c r="A63" s="1" t="s">
        <v>188</v>
      </c>
      <c r="B63" s="18">
        <v>2012</v>
      </c>
      <c r="C63" s="18">
        <v>2012</v>
      </c>
      <c r="D63" s="18">
        <v>2012</v>
      </c>
      <c r="E63" s="18">
        <v>12</v>
      </c>
      <c r="F63" s="15" t="s">
        <v>785</v>
      </c>
      <c r="G63" s="16">
        <v>2013</v>
      </c>
      <c r="H63" s="16">
        <v>2013</v>
      </c>
      <c r="I63" s="80">
        <v>13</v>
      </c>
      <c r="J63" s="1">
        <v>-1</v>
      </c>
      <c r="K63" s="1">
        <v>-1</v>
      </c>
      <c r="L63" s="1">
        <v>-1</v>
      </c>
      <c r="M63" s="1">
        <v>-1</v>
      </c>
      <c r="N63" s="1">
        <v>2013</v>
      </c>
      <c r="O63" s="1">
        <v>2013</v>
      </c>
      <c r="P63" s="1">
        <v>2013</v>
      </c>
      <c r="Q63" s="1">
        <v>13</v>
      </c>
      <c r="R63" s="1" t="s">
        <v>189</v>
      </c>
      <c r="S63" s="1">
        <v>2010</v>
      </c>
      <c r="T63" s="1">
        <v>2010</v>
      </c>
      <c r="U63" s="61">
        <v>2013</v>
      </c>
      <c r="V63" s="1">
        <v>13</v>
      </c>
      <c r="W63" s="1">
        <v>2.6</v>
      </c>
      <c r="X63" s="1">
        <v>1</v>
      </c>
      <c r="Y63" s="1" t="s">
        <v>53</v>
      </c>
      <c r="Z63" s="1" t="s">
        <v>190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x14ac:dyDescent="0.3">
      <c r="A64" s="1" t="s">
        <v>191</v>
      </c>
      <c r="B64" s="18">
        <v>7.1</v>
      </c>
      <c r="C64" s="18">
        <v>1.1000000000000001</v>
      </c>
      <c r="D64" s="18">
        <v>7.1</v>
      </c>
      <c r="E64" s="18">
        <v>1.3</v>
      </c>
      <c r="F64" s="15" t="s">
        <v>785</v>
      </c>
      <c r="G64" s="16">
        <v>8.6</v>
      </c>
      <c r="H64" s="16">
        <v>8.6</v>
      </c>
      <c r="I64" s="80">
        <v>3</v>
      </c>
      <c r="J64" s="1">
        <v>-1</v>
      </c>
      <c r="K64" s="1">
        <v>7.1</v>
      </c>
      <c r="L64" s="1">
        <v>8.1</v>
      </c>
      <c r="M64" s="1">
        <v>-1</v>
      </c>
      <c r="N64" s="1">
        <v>7.1</v>
      </c>
      <c r="O64" s="1">
        <v>1.1000000000000001</v>
      </c>
      <c r="P64" s="1">
        <v>7.1</v>
      </c>
      <c r="Q64" s="1">
        <v>1.3</v>
      </c>
      <c r="R64" s="1" t="s">
        <v>52</v>
      </c>
      <c r="S64" s="1">
        <v>8.6</v>
      </c>
      <c r="T64" s="1">
        <v>8.6</v>
      </c>
      <c r="U64" s="1">
        <v>8.6</v>
      </c>
      <c r="V64" s="1">
        <v>3.01</v>
      </c>
      <c r="W64" s="1">
        <v>1</v>
      </c>
      <c r="X64" s="1">
        <v>1</v>
      </c>
      <c r="Y64" s="1" t="s">
        <v>53</v>
      </c>
      <c r="Z64" s="1" t="s">
        <v>192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x14ac:dyDescent="0.3">
      <c r="A65" s="1" t="s">
        <v>193</v>
      </c>
      <c r="B65" s="18">
        <v>8.51</v>
      </c>
      <c r="C65" s="18">
        <v>8.51</v>
      </c>
      <c r="D65" s="18">
        <v>8.51</v>
      </c>
      <c r="E65" s="18">
        <v>2.4</v>
      </c>
      <c r="F65" s="15" t="s">
        <v>785</v>
      </c>
      <c r="G65" s="16">
        <v>8.6</v>
      </c>
      <c r="H65" s="16">
        <v>8.6</v>
      </c>
      <c r="I65" s="80">
        <v>3.1</v>
      </c>
      <c r="J65" s="1">
        <v>-1</v>
      </c>
      <c r="K65" s="1">
        <v>7.1</v>
      </c>
      <c r="L65" s="1">
        <v>8.6</v>
      </c>
      <c r="M65" s="1">
        <v>-1</v>
      </c>
      <c r="N65" s="1">
        <v>8.61</v>
      </c>
      <c r="O65" s="1">
        <v>8.61</v>
      </c>
      <c r="P65" s="1">
        <v>8.61</v>
      </c>
      <c r="Q65" s="1">
        <v>2.4</v>
      </c>
      <c r="R65" s="1" t="s">
        <v>52</v>
      </c>
      <c r="S65" s="1">
        <v>8.6</v>
      </c>
      <c r="T65" s="1">
        <v>8.6</v>
      </c>
      <c r="U65" s="1">
        <v>8.6</v>
      </c>
      <c r="V65" s="1">
        <v>3.21</v>
      </c>
      <c r="W65" s="1">
        <v>1.1000000000000001</v>
      </c>
      <c r="X65" s="1">
        <v>1</v>
      </c>
      <c r="Y65" s="1" t="s">
        <v>53</v>
      </c>
      <c r="Z65" s="1" t="s">
        <v>194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x14ac:dyDescent="0.3">
      <c r="A66" s="1" t="s">
        <v>195</v>
      </c>
      <c r="B66" s="18">
        <v>8.2100000000000009</v>
      </c>
      <c r="C66" s="18">
        <v>8.2100000000000009</v>
      </c>
      <c r="D66" s="18">
        <v>8.2100000000000009</v>
      </c>
      <c r="E66" s="18">
        <v>2.11</v>
      </c>
      <c r="F66" s="15" t="s">
        <v>785</v>
      </c>
      <c r="G66" s="16">
        <v>8.6</v>
      </c>
      <c r="H66" s="16">
        <v>8.6</v>
      </c>
      <c r="I66" s="80">
        <v>3</v>
      </c>
      <c r="J66" s="1">
        <v>-1</v>
      </c>
      <c r="K66" s="1">
        <v>7.1</v>
      </c>
      <c r="L66" s="1">
        <v>8.5</v>
      </c>
      <c r="M66" s="1">
        <v>-1</v>
      </c>
      <c r="N66" s="1">
        <v>8.61</v>
      </c>
      <c r="O66" s="1">
        <v>8.61</v>
      </c>
      <c r="P66" s="1">
        <v>8.61</v>
      </c>
      <c r="Q66" s="1">
        <v>2.11</v>
      </c>
      <c r="R66" s="61" t="s">
        <v>196</v>
      </c>
      <c r="S66" s="1">
        <v>8.6</v>
      </c>
      <c r="T66" s="1">
        <v>8.6</v>
      </c>
      <c r="U66" s="1">
        <v>8.6</v>
      </c>
      <c r="V66" s="1">
        <v>3.01</v>
      </c>
      <c r="W66" s="1">
        <v>1</v>
      </c>
      <c r="X66" s="1">
        <v>1</v>
      </c>
      <c r="Y66" s="1" t="s">
        <v>53</v>
      </c>
      <c r="Z66" s="1" t="s">
        <v>197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x14ac:dyDescent="0.3">
      <c r="A67" s="1" t="s">
        <v>198</v>
      </c>
      <c r="B67" s="18">
        <v>7.1</v>
      </c>
      <c r="C67" s="18">
        <v>1.1000000000000001</v>
      </c>
      <c r="D67" s="18">
        <v>7.1</v>
      </c>
      <c r="E67" s="18">
        <v>1.1000000000000001</v>
      </c>
      <c r="F67" s="15" t="s">
        <v>785</v>
      </c>
      <c r="G67" s="16">
        <v>8.6</v>
      </c>
      <c r="H67" s="16">
        <v>8.6</v>
      </c>
      <c r="I67" s="80">
        <v>3</v>
      </c>
      <c r="J67" s="1">
        <v>-1</v>
      </c>
      <c r="K67" s="1">
        <v>7.1</v>
      </c>
      <c r="L67" s="1">
        <v>8.5</v>
      </c>
      <c r="M67" s="1">
        <v>-1</v>
      </c>
      <c r="N67" s="1">
        <v>8.61</v>
      </c>
      <c r="O67" s="1">
        <v>8.61</v>
      </c>
      <c r="P67" s="1">
        <v>8.61</v>
      </c>
      <c r="Q67" s="1">
        <v>3.21</v>
      </c>
      <c r="R67" s="1" t="s">
        <v>52</v>
      </c>
      <c r="S67" s="1">
        <v>8.6</v>
      </c>
      <c r="T67" s="1">
        <v>8.6</v>
      </c>
      <c r="U67" s="1">
        <v>8.6</v>
      </c>
      <c r="V67" s="1">
        <v>3.01</v>
      </c>
      <c r="W67" s="1">
        <v>1</v>
      </c>
      <c r="X67" s="1">
        <v>1</v>
      </c>
      <c r="Y67" s="1" t="s">
        <v>53</v>
      </c>
      <c r="Z67" s="1" t="s">
        <v>199</v>
      </c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x14ac:dyDescent="0.3">
      <c r="A68" s="1" t="s">
        <v>200</v>
      </c>
      <c r="B68" s="18">
        <v>7.1</v>
      </c>
      <c r="C68" s="18">
        <v>1.1000000000000001</v>
      </c>
      <c r="D68" s="18">
        <v>7.1</v>
      </c>
      <c r="E68" s="18">
        <v>1.1000000000000001</v>
      </c>
      <c r="F68" s="15" t="s">
        <v>785</v>
      </c>
      <c r="G68" s="16">
        <v>8.6</v>
      </c>
      <c r="H68" s="16">
        <v>8.6</v>
      </c>
      <c r="I68" s="80">
        <v>3</v>
      </c>
      <c r="J68" s="1">
        <v>-1</v>
      </c>
      <c r="K68" s="1">
        <v>7.1</v>
      </c>
      <c r="L68" s="1">
        <v>8.1</v>
      </c>
      <c r="M68" s="1">
        <v>-1</v>
      </c>
      <c r="N68" s="1">
        <v>8.61</v>
      </c>
      <c r="O68" s="1">
        <v>8.61</v>
      </c>
      <c r="P68" s="1">
        <v>8.61</v>
      </c>
      <c r="Q68" s="1">
        <v>3.21</v>
      </c>
      <c r="R68" s="1" t="s">
        <v>52</v>
      </c>
      <c r="S68" s="1">
        <v>8.6</v>
      </c>
      <c r="T68" s="1">
        <v>8.6</v>
      </c>
      <c r="U68" s="1">
        <v>8.6</v>
      </c>
      <c r="V68" s="1">
        <v>3.01</v>
      </c>
      <c r="W68" s="1">
        <v>1</v>
      </c>
      <c r="X68" s="1">
        <v>1</v>
      </c>
      <c r="Y68" s="1" t="s">
        <v>53</v>
      </c>
      <c r="Z68" s="1" t="s">
        <v>201</v>
      </c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x14ac:dyDescent="0.3">
      <c r="A69" s="1" t="s">
        <v>202</v>
      </c>
      <c r="B69" s="18">
        <v>8</v>
      </c>
      <c r="C69" s="18">
        <v>8</v>
      </c>
      <c r="D69" s="18">
        <v>8</v>
      </c>
      <c r="E69" s="18">
        <v>2</v>
      </c>
      <c r="F69" s="15" t="s">
        <v>785</v>
      </c>
      <c r="G69" s="16">
        <v>8.6</v>
      </c>
      <c r="H69" s="16">
        <v>8.6</v>
      </c>
      <c r="I69" s="80">
        <v>3</v>
      </c>
      <c r="J69" s="1">
        <v>-1</v>
      </c>
      <c r="K69" s="1">
        <v>7.1</v>
      </c>
      <c r="L69" s="1">
        <v>8.5</v>
      </c>
      <c r="M69" s="1">
        <v>-1</v>
      </c>
      <c r="N69" s="1">
        <v>8.61</v>
      </c>
      <c r="O69" s="1">
        <v>8.61</v>
      </c>
      <c r="P69" s="1">
        <v>8.61</v>
      </c>
      <c r="Q69" s="1">
        <v>3.21</v>
      </c>
      <c r="R69" s="1" t="s">
        <v>52</v>
      </c>
      <c r="S69" s="1">
        <v>8.6</v>
      </c>
      <c r="T69" s="1">
        <v>8.6</v>
      </c>
      <c r="U69" s="1">
        <v>8.6</v>
      </c>
      <c r="V69" s="1">
        <v>3.01</v>
      </c>
      <c r="W69" s="1">
        <v>1</v>
      </c>
      <c r="X69" s="1">
        <v>1</v>
      </c>
      <c r="Y69" s="1" t="s">
        <v>53</v>
      </c>
      <c r="Z69" s="1" t="s">
        <v>203</v>
      </c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x14ac:dyDescent="0.3">
      <c r="A70" s="1" t="s">
        <v>204</v>
      </c>
      <c r="B70" s="18">
        <v>7.1</v>
      </c>
      <c r="C70" s="18">
        <v>1.1000000000000001</v>
      </c>
      <c r="D70" s="18">
        <v>7.1</v>
      </c>
      <c r="E70" s="18">
        <v>1.1000000000000001</v>
      </c>
      <c r="F70" s="15" t="s">
        <v>785</v>
      </c>
      <c r="G70" s="16">
        <v>8.6</v>
      </c>
      <c r="H70" s="16">
        <v>8.6</v>
      </c>
      <c r="I70" s="80">
        <v>3</v>
      </c>
      <c r="J70" s="1">
        <v>-1</v>
      </c>
      <c r="K70" s="1">
        <v>7.1</v>
      </c>
      <c r="L70" s="1">
        <v>8.5</v>
      </c>
      <c r="M70" s="1">
        <v>-1</v>
      </c>
      <c r="N70" s="1">
        <v>8.61</v>
      </c>
      <c r="O70" s="1">
        <v>8.61</v>
      </c>
      <c r="P70" s="1">
        <v>8.61</v>
      </c>
      <c r="Q70" s="1">
        <v>3.21</v>
      </c>
      <c r="R70" s="1" t="s">
        <v>52</v>
      </c>
      <c r="S70" s="1">
        <v>8.6</v>
      </c>
      <c r="T70" s="1">
        <v>8.6</v>
      </c>
      <c r="U70" s="1">
        <v>8.6</v>
      </c>
      <c r="V70" s="1">
        <v>3.01</v>
      </c>
      <c r="W70" s="1">
        <v>1</v>
      </c>
      <c r="X70" s="1">
        <v>1</v>
      </c>
      <c r="Y70" s="1" t="s">
        <v>53</v>
      </c>
      <c r="Z70" s="1" t="s">
        <v>205</v>
      </c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x14ac:dyDescent="0.3">
      <c r="A71" s="1" t="s">
        <v>206</v>
      </c>
      <c r="B71" s="18">
        <v>7.1</v>
      </c>
      <c r="C71" s="18">
        <v>1.1000000000000001</v>
      </c>
      <c r="D71" s="18">
        <v>7.1</v>
      </c>
      <c r="E71" s="18">
        <v>1.2</v>
      </c>
      <c r="F71" s="15" t="s">
        <v>785</v>
      </c>
      <c r="G71" s="16">
        <v>8.6</v>
      </c>
      <c r="H71" s="16">
        <v>8.6</v>
      </c>
      <c r="I71" s="80">
        <v>3</v>
      </c>
      <c r="J71" s="1">
        <v>-1</v>
      </c>
      <c r="K71" s="57">
        <v>7.1</v>
      </c>
      <c r="L71" s="57">
        <v>8.5</v>
      </c>
      <c r="M71" s="1">
        <v>-1</v>
      </c>
      <c r="N71" s="1">
        <v>8.61</v>
      </c>
      <c r="O71" s="1">
        <v>8.61</v>
      </c>
      <c r="P71" s="1">
        <v>8.61</v>
      </c>
      <c r="Q71" s="1">
        <v>3.21</v>
      </c>
      <c r="R71" s="1" t="s">
        <v>52</v>
      </c>
      <c r="S71" s="1">
        <v>8.6</v>
      </c>
      <c r="T71" s="1">
        <v>8.6</v>
      </c>
      <c r="U71" s="1">
        <v>8.6</v>
      </c>
      <c r="V71" s="1">
        <v>3.01</v>
      </c>
      <c r="W71" s="1">
        <v>1</v>
      </c>
      <c r="X71" s="1">
        <v>2</v>
      </c>
      <c r="Y71" s="1" t="s">
        <v>53</v>
      </c>
      <c r="Z71" s="1" t="s">
        <v>207</v>
      </c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x14ac:dyDescent="0.3">
      <c r="A72" s="1" t="s">
        <v>208</v>
      </c>
      <c r="B72" s="18">
        <v>7.1</v>
      </c>
      <c r="C72" s="18">
        <v>1.1000000000000001</v>
      </c>
      <c r="D72" s="18">
        <v>7.1</v>
      </c>
      <c r="E72" s="18">
        <v>1.2</v>
      </c>
      <c r="F72" s="15" t="s">
        <v>785</v>
      </c>
      <c r="G72" s="16">
        <v>8.6</v>
      </c>
      <c r="H72" s="16">
        <v>8.6</v>
      </c>
      <c r="I72" s="80">
        <v>3</v>
      </c>
      <c r="J72" s="1">
        <v>-1</v>
      </c>
      <c r="K72" s="57">
        <v>14</v>
      </c>
      <c r="L72" s="57">
        <v>17.100000000000001</v>
      </c>
      <c r="M72" s="1">
        <v>-1</v>
      </c>
      <c r="N72" s="1">
        <v>8.61</v>
      </c>
      <c r="O72" s="1">
        <v>8.61</v>
      </c>
      <c r="P72" s="1">
        <v>8.61</v>
      </c>
      <c r="Q72" s="1">
        <v>3.21</v>
      </c>
      <c r="R72" s="1" t="s">
        <v>52</v>
      </c>
      <c r="S72" s="1">
        <v>8.6</v>
      </c>
      <c r="T72" s="1">
        <v>8.6</v>
      </c>
      <c r="U72" s="1">
        <v>8.6</v>
      </c>
      <c r="V72" s="1">
        <v>3.01</v>
      </c>
      <c r="W72" s="1">
        <v>1</v>
      </c>
      <c r="X72" s="1">
        <v>2</v>
      </c>
      <c r="Y72" s="1" t="s">
        <v>53</v>
      </c>
      <c r="Z72" s="1" t="s">
        <v>207</v>
      </c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x14ac:dyDescent="0.3">
      <c r="A73" s="1" t="s">
        <v>209</v>
      </c>
      <c r="B73" s="18">
        <v>8.5</v>
      </c>
      <c r="C73" s="18">
        <v>8.5</v>
      </c>
      <c r="D73" s="18">
        <v>8.5</v>
      </c>
      <c r="E73" s="18">
        <v>2.31</v>
      </c>
      <c r="F73" s="15" t="s">
        <v>785</v>
      </c>
      <c r="G73" s="16">
        <v>8.6</v>
      </c>
      <c r="H73" s="16">
        <v>8.6</v>
      </c>
      <c r="I73" s="80">
        <v>3</v>
      </c>
      <c r="J73" s="1">
        <v>-1</v>
      </c>
      <c r="K73" s="1">
        <v>8.6</v>
      </c>
      <c r="L73" s="1">
        <v>8.8000000000000007</v>
      </c>
      <c r="M73" s="1">
        <v>-1</v>
      </c>
      <c r="N73" s="1">
        <v>8.61</v>
      </c>
      <c r="O73" s="1">
        <v>8.61</v>
      </c>
      <c r="P73" s="1">
        <v>8.61</v>
      </c>
      <c r="Q73" s="1">
        <v>3.21</v>
      </c>
      <c r="R73" s="1" t="s">
        <v>52</v>
      </c>
      <c r="S73" s="1">
        <v>8.6</v>
      </c>
      <c r="T73" s="1">
        <v>8.6</v>
      </c>
      <c r="U73" s="1">
        <v>8.6</v>
      </c>
      <c r="V73" s="1">
        <v>3.01</v>
      </c>
      <c r="W73" s="1">
        <v>1</v>
      </c>
      <c r="X73" s="1">
        <v>1</v>
      </c>
      <c r="Y73" s="1" t="s">
        <v>53</v>
      </c>
      <c r="Z73" s="1" t="s">
        <v>210</v>
      </c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x14ac:dyDescent="0.3">
      <c r="A74" s="1" t="s">
        <v>211</v>
      </c>
      <c r="B74" s="18">
        <v>7.1</v>
      </c>
      <c r="C74" s="18">
        <v>1.1000000000000001</v>
      </c>
      <c r="D74" s="18">
        <v>7.1</v>
      </c>
      <c r="E74" s="18">
        <v>1.1000000000000001</v>
      </c>
      <c r="F74" s="15" t="s">
        <v>785</v>
      </c>
      <c r="G74" s="16">
        <v>8.6</v>
      </c>
      <c r="H74" s="16">
        <v>8.6</v>
      </c>
      <c r="I74" s="80">
        <v>3</v>
      </c>
      <c r="J74" s="1">
        <v>-1</v>
      </c>
      <c r="K74" s="1">
        <v>7.1</v>
      </c>
      <c r="L74" s="1">
        <v>8.5</v>
      </c>
      <c r="M74" s="1">
        <v>-1</v>
      </c>
      <c r="N74" s="1">
        <v>8.61</v>
      </c>
      <c r="O74" s="1">
        <v>8.61</v>
      </c>
      <c r="P74" s="1">
        <v>8.61</v>
      </c>
      <c r="Q74" s="1">
        <v>3.21</v>
      </c>
      <c r="R74" s="1" t="s">
        <v>52</v>
      </c>
      <c r="S74" s="1">
        <v>8.6</v>
      </c>
      <c r="T74" s="1">
        <v>8.6</v>
      </c>
      <c r="U74" s="1">
        <v>8.6</v>
      </c>
      <c r="V74" s="1">
        <v>3.01</v>
      </c>
      <c r="W74" s="1">
        <v>1</v>
      </c>
      <c r="X74" s="1">
        <v>1</v>
      </c>
      <c r="Y74" s="1" t="s">
        <v>53</v>
      </c>
      <c r="Z74" s="1" t="s">
        <v>212</v>
      </c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x14ac:dyDescent="0.3">
      <c r="A75" s="1" t="s">
        <v>213</v>
      </c>
      <c r="B75" s="18">
        <v>2015.1</v>
      </c>
      <c r="C75" s="18">
        <v>2015.1</v>
      </c>
      <c r="D75" s="18">
        <v>2015.1</v>
      </c>
      <c r="E75" s="18">
        <v>2015.5</v>
      </c>
      <c r="F75" s="15" t="s">
        <v>785</v>
      </c>
      <c r="G75" s="16">
        <v>2016</v>
      </c>
      <c r="H75" s="16">
        <v>2016</v>
      </c>
      <c r="I75" s="80">
        <v>16</v>
      </c>
      <c r="J75" s="1">
        <v>-1</v>
      </c>
      <c r="K75" s="1">
        <v>2015.1</v>
      </c>
      <c r="L75" s="1">
        <v>15.5</v>
      </c>
      <c r="M75" s="1">
        <v>-1</v>
      </c>
      <c r="N75" s="1">
        <v>2016</v>
      </c>
      <c r="O75" s="1">
        <v>2016</v>
      </c>
      <c r="P75" s="1">
        <v>2016</v>
      </c>
      <c r="Q75" s="1">
        <v>16</v>
      </c>
      <c r="R75" s="1" t="s">
        <v>214</v>
      </c>
      <c r="S75" s="1">
        <v>2016</v>
      </c>
      <c r="T75" s="1">
        <v>2016</v>
      </c>
      <c r="U75" s="1">
        <v>2016</v>
      </c>
      <c r="V75" s="1">
        <v>16</v>
      </c>
      <c r="W75" s="54">
        <v>16</v>
      </c>
      <c r="X75" s="1">
        <v>1</v>
      </c>
      <c r="Y75" s="1" t="s">
        <v>53</v>
      </c>
      <c r="Z75" s="1" t="s">
        <v>215</v>
      </c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x14ac:dyDescent="0.3">
      <c r="A76" s="1" t="s">
        <v>216</v>
      </c>
      <c r="B76" s="18">
        <v>2013.1</v>
      </c>
      <c r="C76" s="18">
        <v>2013.1</v>
      </c>
      <c r="D76" s="18">
        <v>2013.1</v>
      </c>
      <c r="E76" s="18">
        <v>13.1</v>
      </c>
      <c r="F76" s="15" t="s">
        <v>785</v>
      </c>
      <c r="G76" s="16">
        <v>2015</v>
      </c>
      <c r="H76" s="16">
        <v>2015</v>
      </c>
      <c r="I76" s="80">
        <v>15</v>
      </c>
      <c r="J76" s="1">
        <v>-1</v>
      </c>
      <c r="K76" s="1">
        <v>2010</v>
      </c>
      <c r="L76" s="1">
        <v>9.9</v>
      </c>
      <c r="M76" s="1">
        <v>-1</v>
      </c>
      <c r="N76" s="1">
        <v>2013.1</v>
      </c>
      <c r="O76" s="1">
        <v>2013.1</v>
      </c>
      <c r="P76" s="1">
        <v>2013.1</v>
      </c>
      <c r="Q76" s="1">
        <v>13.5</v>
      </c>
      <c r="R76" s="61" t="s">
        <v>148</v>
      </c>
      <c r="S76" s="1">
        <v>2012</v>
      </c>
      <c r="T76" s="1">
        <v>2012</v>
      </c>
      <c r="U76" s="1">
        <v>2015</v>
      </c>
      <c r="V76" s="1">
        <v>15</v>
      </c>
      <c r="W76" s="54">
        <v>15</v>
      </c>
      <c r="X76" s="1">
        <v>1</v>
      </c>
      <c r="Y76" s="1" t="s">
        <v>53</v>
      </c>
      <c r="Z76" s="1" t="s">
        <v>217</v>
      </c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s="22" customFormat="1" x14ac:dyDescent="0.3">
      <c r="A77" s="20" t="s">
        <v>218</v>
      </c>
      <c r="B77" s="21">
        <v>2011.1</v>
      </c>
      <c r="C77" s="21">
        <v>2011.1</v>
      </c>
      <c r="D77" s="21">
        <v>2011.1</v>
      </c>
      <c r="E77" s="21">
        <v>12</v>
      </c>
      <c r="F77" s="21" t="s">
        <v>785</v>
      </c>
      <c r="G77" s="36">
        <v>-1</v>
      </c>
      <c r="H77" s="36">
        <v>-1</v>
      </c>
      <c r="I77" s="36">
        <v>-1</v>
      </c>
      <c r="J77" s="20">
        <v>-1</v>
      </c>
      <c r="K77" s="20">
        <v>-1</v>
      </c>
      <c r="L77" s="20">
        <v>-1</v>
      </c>
      <c r="M77" s="20">
        <v>-1</v>
      </c>
      <c r="N77" s="20">
        <v>2011.1</v>
      </c>
      <c r="O77" s="20">
        <v>2011.1</v>
      </c>
      <c r="P77" s="20">
        <v>2011.1</v>
      </c>
      <c r="Q77" s="20">
        <v>12</v>
      </c>
      <c r="R77" s="20" t="s">
        <v>98</v>
      </c>
      <c r="S77" s="20">
        <v>-1</v>
      </c>
      <c r="T77" s="20">
        <v>-1</v>
      </c>
      <c r="U77" s="20">
        <v>-1</v>
      </c>
      <c r="V77" s="20">
        <v>-1</v>
      </c>
      <c r="W77" s="20">
        <v>-1</v>
      </c>
      <c r="X77" s="20">
        <v>1</v>
      </c>
      <c r="Y77" s="20" t="s">
        <v>53</v>
      </c>
      <c r="Z77" s="20" t="s">
        <v>219</v>
      </c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</row>
    <row r="78" spans="1:50" s="22" customFormat="1" x14ac:dyDescent="0.3">
      <c r="A78" s="20" t="s">
        <v>220</v>
      </c>
      <c r="B78" s="21">
        <v>2012</v>
      </c>
      <c r="C78" s="21">
        <v>2012</v>
      </c>
      <c r="D78" s="21">
        <v>2012</v>
      </c>
      <c r="E78" s="21">
        <v>12</v>
      </c>
      <c r="F78" s="21" t="s">
        <v>785</v>
      </c>
      <c r="G78" s="36">
        <v>-1</v>
      </c>
      <c r="H78" s="36">
        <v>-1</v>
      </c>
      <c r="I78" s="36">
        <v>-1</v>
      </c>
      <c r="J78" s="20">
        <v>-1</v>
      </c>
      <c r="K78" s="20">
        <v>2012</v>
      </c>
      <c r="L78" s="20">
        <v>16.010000000000002</v>
      </c>
      <c r="M78" s="20">
        <v>-1</v>
      </c>
      <c r="N78" s="20">
        <v>2012</v>
      </c>
      <c r="O78" s="20">
        <v>2012</v>
      </c>
      <c r="P78" s="20">
        <v>2012</v>
      </c>
      <c r="Q78" s="20">
        <v>12</v>
      </c>
      <c r="R78" s="20" t="s">
        <v>221</v>
      </c>
      <c r="S78" s="20">
        <v>-1</v>
      </c>
      <c r="T78" s="20">
        <v>-1</v>
      </c>
      <c r="U78" s="20">
        <v>-1</v>
      </c>
      <c r="V78" s="20">
        <v>-1</v>
      </c>
      <c r="W78" s="20">
        <v>-1</v>
      </c>
      <c r="X78" s="20">
        <v>1</v>
      </c>
      <c r="Y78" s="20" t="s">
        <v>53</v>
      </c>
      <c r="Z78" s="20" t="s">
        <v>222</v>
      </c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</row>
    <row r="79" spans="1:50" x14ac:dyDescent="0.3">
      <c r="A79" s="1" t="s">
        <v>223</v>
      </c>
      <c r="B79" s="18">
        <v>7.1</v>
      </c>
      <c r="C79" s="18">
        <v>1.1000000000000001</v>
      </c>
      <c r="D79" s="18">
        <v>7.1</v>
      </c>
      <c r="E79" s="18">
        <v>1.1000000000000001</v>
      </c>
      <c r="F79" s="15" t="s">
        <v>785</v>
      </c>
      <c r="G79" s="16">
        <v>8.6</v>
      </c>
      <c r="H79" s="16">
        <v>8.6</v>
      </c>
      <c r="I79" s="80">
        <v>3</v>
      </c>
      <c r="J79" s="1">
        <v>-1</v>
      </c>
      <c r="K79" s="1">
        <v>7.1</v>
      </c>
      <c r="L79" s="1">
        <v>8.1</v>
      </c>
      <c r="M79" s="1">
        <v>-1</v>
      </c>
      <c r="N79" s="1">
        <v>8.61</v>
      </c>
      <c r="O79" s="1">
        <v>8.61</v>
      </c>
      <c r="P79" s="1">
        <v>8.61</v>
      </c>
      <c r="Q79" s="1">
        <v>3.21</v>
      </c>
      <c r="R79" s="1" t="s">
        <v>52</v>
      </c>
      <c r="S79" s="1">
        <v>8.6</v>
      </c>
      <c r="T79" s="1">
        <v>8.6</v>
      </c>
      <c r="U79" s="1">
        <v>8.6</v>
      </c>
      <c r="V79" s="1">
        <v>3.01</v>
      </c>
      <c r="W79" s="1">
        <v>1</v>
      </c>
      <c r="X79" s="1">
        <v>1</v>
      </c>
      <c r="Y79" s="1" t="s">
        <v>53</v>
      </c>
      <c r="Z79" s="1" t="s">
        <v>224</v>
      </c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x14ac:dyDescent="0.3">
      <c r="A80" s="1" t="s">
        <v>225</v>
      </c>
      <c r="B80" s="18">
        <v>7.1</v>
      </c>
      <c r="C80" s="18">
        <v>1.1000000000000001</v>
      </c>
      <c r="D80" s="18">
        <v>7.1</v>
      </c>
      <c r="E80" s="18">
        <v>1.1000000000000001</v>
      </c>
      <c r="F80" s="15" t="s">
        <v>785</v>
      </c>
      <c r="G80" s="16">
        <v>8.6</v>
      </c>
      <c r="H80" s="16">
        <v>8.6</v>
      </c>
      <c r="I80" s="80">
        <v>3</v>
      </c>
      <c r="J80" s="1">
        <v>-1</v>
      </c>
      <c r="K80" s="1">
        <v>7.1</v>
      </c>
      <c r="L80" s="1">
        <v>8.1</v>
      </c>
      <c r="M80" s="1">
        <v>-1</v>
      </c>
      <c r="N80" s="1">
        <v>8.61</v>
      </c>
      <c r="O80" s="1">
        <v>8.61</v>
      </c>
      <c r="P80" s="1">
        <v>8.61</v>
      </c>
      <c r="Q80" s="1">
        <v>3.21</v>
      </c>
      <c r="R80" s="1" t="s">
        <v>52</v>
      </c>
      <c r="S80" s="1">
        <v>8.6</v>
      </c>
      <c r="T80" s="1">
        <v>8.6</v>
      </c>
      <c r="U80" s="1">
        <v>8.6</v>
      </c>
      <c r="V80" s="1">
        <v>3.01</v>
      </c>
      <c r="W80" s="1">
        <v>1</v>
      </c>
      <c r="X80" s="1">
        <v>1</v>
      </c>
      <c r="Y80" s="1" t="s">
        <v>53</v>
      </c>
      <c r="Z80" s="1" t="s">
        <v>226</v>
      </c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x14ac:dyDescent="0.3">
      <c r="A81" s="1" t="s">
        <v>227</v>
      </c>
      <c r="B81" s="18">
        <v>8.5</v>
      </c>
      <c r="C81" s="18">
        <v>8.5</v>
      </c>
      <c r="D81" s="18">
        <v>8.5</v>
      </c>
      <c r="E81" s="18">
        <v>2.31</v>
      </c>
      <c r="F81" s="15" t="s">
        <v>785</v>
      </c>
      <c r="G81" s="16">
        <v>8.6</v>
      </c>
      <c r="H81" s="16">
        <v>8.6</v>
      </c>
      <c r="I81" s="80">
        <v>3</v>
      </c>
      <c r="J81" s="1">
        <v>-1</v>
      </c>
      <c r="K81" s="1">
        <v>8.6</v>
      </c>
      <c r="L81" s="1">
        <v>8.8000000000000007</v>
      </c>
      <c r="M81" s="1">
        <v>-1</v>
      </c>
      <c r="N81" s="1">
        <v>8.61</v>
      </c>
      <c r="O81" s="1">
        <v>8.61</v>
      </c>
      <c r="P81" s="1">
        <v>8.61</v>
      </c>
      <c r="Q81" s="1">
        <v>3.21</v>
      </c>
      <c r="R81" s="1" t="s">
        <v>52</v>
      </c>
      <c r="S81" s="1">
        <v>8.6</v>
      </c>
      <c r="T81" s="1">
        <v>8.6</v>
      </c>
      <c r="U81" s="1">
        <v>8.6</v>
      </c>
      <c r="V81" s="1">
        <v>3.01</v>
      </c>
      <c r="W81" s="1">
        <v>1</v>
      </c>
      <c r="X81" s="1">
        <v>1</v>
      </c>
      <c r="Y81" s="1" t="s">
        <v>53</v>
      </c>
      <c r="Z81" s="1" t="s">
        <v>228</v>
      </c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x14ac:dyDescent="0.3">
      <c r="A82" s="1" t="s">
        <v>229</v>
      </c>
      <c r="B82" s="18">
        <v>7.1</v>
      </c>
      <c r="C82" s="18">
        <v>1.1000000000000001</v>
      </c>
      <c r="D82" s="18">
        <v>7.1</v>
      </c>
      <c r="E82" s="18">
        <v>1.3</v>
      </c>
      <c r="F82" s="15" t="s">
        <v>785</v>
      </c>
      <c r="G82" s="16">
        <v>8.6</v>
      </c>
      <c r="H82" s="16">
        <v>8.6</v>
      </c>
      <c r="I82" s="80">
        <v>3</v>
      </c>
      <c r="J82" s="1">
        <v>-1</v>
      </c>
      <c r="K82" s="1">
        <v>7.1</v>
      </c>
      <c r="L82" s="1">
        <v>8.5</v>
      </c>
      <c r="M82" s="1">
        <v>-1</v>
      </c>
      <c r="N82" s="1">
        <v>8.61</v>
      </c>
      <c r="O82" s="1">
        <v>8.61</v>
      </c>
      <c r="P82" s="1">
        <v>8.61</v>
      </c>
      <c r="Q82" s="1">
        <v>3.21</v>
      </c>
      <c r="R82" s="1" t="s">
        <v>52</v>
      </c>
      <c r="S82" s="1">
        <v>8.6</v>
      </c>
      <c r="T82" s="1">
        <v>8.6</v>
      </c>
      <c r="U82" s="1">
        <v>8.6</v>
      </c>
      <c r="V82" s="1">
        <v>3.01</v>
      </c>
      <c r="W82" s="1">
        <v>1</v>
      </c>
      <c r="X82" s="1">
        <v>1</v>
      </c>
      <c r="Y82" s="1" t="s">
        <v>53</v>
      </c>
      <c r="Z82" s="1" t="s">
        <v>230</v>
      </c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x14ac:dyDescent="0.3">
      <c r="A83" s="1" t="s">
        <v>231</v>
      </c>
      <c r="B83" s="18">
        <v>7.1</v>
      </c>
      <c r="C83" s="18">
        <v>1.1000000000000001</v>
      </c>
      <c r="D83" s="18">
        <v>7.1</v>
      </c>
      <c r="E83" s="18">
        <v>1.3</v>
      </c>
      <c r="F83" s="15" t="s">
        <v>785</v>
      </c>
      <c r="G83" s="16">
        <v>8.6</v>
      </c>
      <c r="H83" s="16">
        <v>8.6</v>
      </c>
      <c r="I83" s="80">
        <v>3</v>
      </c>
      <c r="J83" s="1">
        <v>-1</v>
      </c>
      <c r="K83" s="57">
        <v>14</v>
      </c>
      <c r="L83" s="57">
        <v>17.100000000000001</v>
      </c>
      <c r="M83" s="1">
        <v>-1</v>
      </c>
      <c r="N83" s="1">
        <v>8.61</v>
      </c>
      <c r="O83" s="1">
        <v>8.61</v>
      </c>
      <c r="P83" s="1">
        <v>8.61</v>
      </c>
      <c r="Q83" s="1">
        <v>3.21</v>
      </c>
      <c r="R83" s="1" t="s">
        <v>52</v>
      </c>
      <c r="S83" s="1">
        <v>8.6</v>
      </c>
      <c r="T83" s="1">
        <v>8.6</v>
      </c>
      <c r="U83" s="1">
        <v>8.6</v>
      </c>
      <c r="V83" s="1">
        <v>3.01</v>
      </c>
      <c r="W83" s="1">
        <v>1</v>
      </c>
      <c r="X83" s="1">
        <v>1</v>
      </c>
      <c r="Y83" s="1" t="s">
        <v>53</v>
      </c>
      <c r="Z83" s="1" t="s">
        <v>230</v>
      </c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x14ac:dyDescent="0.3">
      <c r="A84" s="1" t="s">
        <v>232</v>
      </c>
      <c r="B84" s="18">
        <v>8</v>
      </c>
      <c r="C84" s="18">
        <v>8</v>
      </c>
      <c r="D84" s="18">
        <v>8</v>
      </c>
      <c r="E84" s="18">
        <v>2</v>
      </c>
      <c r="F84" s="15" t="s">
        <v>785</v>
      </c>
      <c r="G84" s="16">
        <v>8.6</v>
      </c>
      <c r="H84" s="16">
        <v>8.6</v>
      </c>
      <c r="I84" s="80">
        <v>3</v>
      </c>
      <c r="J84" s="1">
        <v>-1</v>
      </c>
      <c r="K84" s="1">
        <v>7.1</v>
      </c>
      <c r="L84" s="1">
        <v>8.5</v>
      </c>
      <c r="M84" s="1">
        <v>-1</v>
      </c>
      <c r="N84" s="1">
        <v>8.61</v>
      </c>
      <c r="O84" s="1">
        <v>8.61</v>
      </c>
      <c r="P84" s="1">
        <v>8.61</v>
      </c>
      <c r="Q84" s="1">
        <v>3.21</v>
      </c>
      <c r="R84" s="1" t="s">
        <v>52</v>
      </c>
      <c r="S84" s="1">
        <v>8.6</v>
      </c>
      <c r="T84" s="1">
        <v>8.6</v>
      </c>
      <c r="U84" s="1">
        <v>8.6</v>
      </c>
      <c r="V84" s="1">
        <v>3.01</v>
      </c>
      <c r="W84" s="1">
        <v>1</v>
      </c>
      <c r="X84" s="1">
        <v>1</v>
      </c>
      <c r="Y84" s="1" t="s">
        <v>53</v>
      </c>
      <c r="Z84" s="1" t="s">
        <v>233</v>
      </c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x14ac:dyDescent="0.3">
      <c r="A85" s="1" t="s">
        <v>234</v>
      </c>
      <c r="B85" s="18">
        <v>8.2100000000000009</v>
      </c>
      <c r="C85" s="18">
        <v>8.2100000000000009</v>
      </c>
      <c r="D85" s="18">
        <v>8.2100000000000009</v>
      </c>
      <c r="E85" s="18">
        <v>2.11</v>
      </c>
      <c r="F85" s="15" t="s">
        <v>785</v>
      </c>
      <c r="G85" s="16">
        <v>8.6</v>
      </c>
      <c r="H85" s="16">
        <v>8.6</v>
      </c>
      <c r="I85" s="80">
        <v>3.1</v>
      </c>
      <c r="J85" s="1">
        <v>-1</v>
      </c>
      <c r="K85" s="1">
        <v>8.6</v>
      </c>
      <c r="L85" s="1">
        <v>8.8000000000000007</v>
      </c>
      <c r="M85" s="1">
        <v>-1</v>
      </c>
      <c r="N85" s="1">
        <v>8.61</v>
      </c>
      <c r="O85" s="1">
        <v>8.61</v>
      </c>
      <c r="P85" s="1">
        <v>8.61</v>
      </c>
      <c r="Q85" s="1">
        <v>3.21</v>
      </c>
      <c r="R85" s="1" t="s">
        <v>52</v>
      </c>
      <c r="S85" s="1">
        <v>8.6</v>
      </c>
      <c r="T85" s="1">
        <v>8.6</v>
      </c>
      <c r="U85" s="1">
        <v>8.6</v>
      </c>
      <c r="V85" s="1">
        <v>3.21</v>
      </c>
      <c r="W85" s="1">
        <v>1.1000000000000001</v>
      </c>
      <c r="X85" s="1">
        <v>1</v>
      </c>
      <c r="Y85" s="1" t="s">
        <v>53</v>
      </c>
      <c r="Z85" s="1" t="s">
        <v>235</v>
      </c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x14ac:dyDescent="0.3">
      <c r="A86" s="1" t="s">
        <v>236</v>
      </c>
      <c r="B86" s="18">
        <v>7.1</v>
      </c>
      <c r="C86" s="18">
        <v>1.1000000000000001</v>
      </c>
      <c r="D86" s="18">
        <v>7.1</v>
      </c>
      <c r="E86" s="18">
        <v>1.1000000000000001</v>
      </c>
      <c r="F86" s="15" t="s">
        <v>785</v>
      </c>
      <c r="G86" s="16">
        <v>8.6</v>
      </c>
      <c r="H86" s="16">
        <v>8.6</v>
      </c>
      <c r="I86" s="80">
        <v>3</v>
      </c>
      <c r="J86" s="1">
        <v>-1</v>
      </c>
      <c r="K86" s="1">
        <v>7.1</v>
      </c>
      <c r="L86" s="1">
        <v>8.1</v>
      </c>
      <c r="M86" s="1">
        <v>-1</v>
      </c>
      <c r="N86" s="1">
        <v>8.61</v>
      </c>
      <c r="O86" s="1">
        <v>8.61</v>
      </c>
      <c r="P86" s="1">
        <v>8.61</v>
      </c>
      <c r="Q86" s="1">
        <v>3.21</v>
      </c>
      <c r="R86" s="1" t="s">
        <v>52</v>
      </c>
      <c r="S86" s="1">
        <v>8.6</v>
      </c>
      <c r="T86" s="1">
        <v>8.6</v>
      </c>
      <c r="U86" s="1">
        <v>8.6</v>
      </c>
      <c r="V86" s="1">
        <v>3.01</v>
      </c>
      <c r="W86" s="1">
        <v>1</v>
      </c>
      <c r="X86" s="1">
        <v>1</v>
      </c>
      <c r="Y86" s="1" t="s">
        <v>53</v>
      </c>
      <c r="Z86" s="1" t="s">
        <v>237</v>
      </c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x14ac:dyDescent="0.3">
      <c r="A87" s="1" t="s">
        <v>238</v>
      </c>
      <c r="B87" s="18">
        <v>2013</v>
      </c>
      <c r="C87" s="18">
        <v>2013</v>
      </c>
      <c r="D87" s="18">
        <v>2013</v>
      </c>
      <c r="E87" s="18">
        <v>12.1</v>
      </c>
      <c r="F87" s="15" t="s">
        <v>785</v>
      </c>
      <c r="G87" s="16">
        <v>2013</v>
      </c>
      <c r="H87" s="16">
        <v>2013</v>
      </c>
      <c r="I87" s="80">
        <v>13</v>
      </c>
      <c r="J87" s="1">
        <v>-1</v>
      </c>
      <c r="K87" s="1">
        <v>2013</v>
      </c>
      <c r="L87" s="1">
        <v>9.8000000000000007</v>
      </c>
      <c r="M87" s="1">
        <v>-1</v>
      </c>
      <c r="N87" s="1">
        <v>2013</v>
      </c>
      <c r="O87" s="1">
        <v>2013</v>
      </c>
      <c r="P87" s="1">
        <v>2013</v>
      </c>
      <c r="Q87" s="1">
        <v>13</v>
      </c>
      <c r="R87" s="1" t="s">
        <v>189</v>
      </c>
      <c r="S87" s="1">
        <v>2013</v>
      </c>
      <c r="T87" s="1">
        <v>2013</v>
      </c>
      <c r="U87" s="1">
        <v>2013</v>
      </c>
      <c r="V87" s="1">
        <v>13</v>
      </c>
      <c r="W87" s="1">
        <v>2.6</v>
      </c>
      <c r="X87" s="1">
        <v>1</v>
      </c>
      <c r="Y87" s="1" t="s">
        <v>53</v>
      </c>
      <c r="Z87" s="1" t="s">
        <v>239</v>
      </c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x14ac:dyDescent="0.3">
      <c r="A88" s="1" t="s">
        <v>240</v>
      </c>
      <c r="B88" s="18">
        <v>8</v>
      </c>
      <c r="C88" s="18">
        <v>8</v>
      </c>
      <c r="D88" s="18">
        <v>8</v>
      </c>
      <c r="E88" s="18">
        <v>2.0099999999999998</v>
      </c>
      <c r="F88" s="15" t="s">
        <v>785</v>
      </c>
      <c r="G88" s="16">
        <v>8.6</v>
      </c>
      <c r="H88" s="16">
        <v>8.6</v>
      </c>
      <c r="I88" s="80">
        <v>3.1</v>
      </c>
      <c r="J88" s="1">
        <v>-1</v>
      </c>
      <c r="K88" s="1">
        <v>7.1</v>
      </c>
      <c r="L88" s="1">
        <v>8.5</v>
      </c>
      <c r="M88" s="1">
        <v>-1</v>
      </c>
      <c r="N88" s="1">
        <v>8.61</v>
      </c>
      <c r="O88" s="1">
        <v>8.61</v>
      </c>
      <c r="P88" s="1">
        <v>8.61</v>
      </c>
      <c r="Q88" s="1">
        <v>3.21</v>
      </c>
      <c r="R88" s="1" t="s">
        <v>52</v>
      </c>
      <c r="S88" s="1">
        <v>8.6</v>
      </c>
      <c r="T88" s="1">
        <v>8.6</v>
      </c>
      <c r="U88" s="1">
        <v>8.6</v>
      </c>
      <c r="V88" s="1">
        <v>3.01</v>
      </c>
      <c r="W88" s="1">
        <v>1</v>
      </c>
      <c r="X88" s="1">
        <v>1</v>
      </c>
      <c r="Y88" s="1" t="s">
        <v>53</v>
      </c>
      <c r="Z88" s="1" t="s">
        <v>241</v>
      </c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s="22" customFormat="1" x14ac:dyDescent="0.3">
      <c r="A89" s="20" t="s">
        <v>242</v>
      </c>
      <c r="B89" s="21">
        <v>2010.1</v>
      </c>
      <c r="C89" s="21">
        <v>2010.1</v>
      </c>
      <c r="D89" s="21">
        <v>2010.1</v>
      </c>
      <c r="E89" s="21">
        <v>3.6</v>
      </c>
      <c r="F89" s="21" t="s">
        <v>785</v>
      </c>
      <c r="G89" s="36">
        <v>-1</v>
      </c>
      <c r="H89" s="36">
        <v>-1</v>
      </c>
      <c r="I89" s="36">
        <v>-1</v>
      </c>
      <c r="J89" s="20">
        <v>-1</v>
      </c>
      <c r="K89" s="20">
        <v>-1</v>
      </c>
      <c r="L89" s="20">
        <v>-1</v>
      </c>
      <c r="M89" s="20">
        <v>-1</v>
      </c>
      <c r="N89" s="20">
        <v>2010.1</v>
      </c>
      <c r="O89" s="20">
        <v>2010.1</v>
      </c>
      <c r="P89" s="20">
        <v>2010.1</v>
      </c>
      <c r="Q89" s="20">
        <v>3.6</v>
      </c>
      <c r="R89" s="20" t="s">
        <v>129</v>
      </c>
      <c r="S89" s="20">
        <v>-1</v>
      </c>
      <c r="T89" s="20">
        <v>-1</v>
      </c>
      <c r="U89" s="20">
        <v>-1</v>
      </c>
      <c r="V89" s="20">
        <v>-1</v>
      </c>
      <c r="W89" s="20">
        <v>-1</v>
      </c>
      <c r="X89" s="20">
        <v>1</v>
      </c>
      <c r="Y89" s="20" t="s">
        <v>243</v>
      </c>
      <c r="Z89" s="20" t="s">
        <v>244</v>
      </c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</row>
    <row r="90" spans="1:50" s="22" customFormat="1" x14ac:dyDescent="0.3">
      <c r="A90" s="20" t="s">
        <v>245</v>
      </c>
      <c r="B90" s="21">
        <v>2011</v>
      </c>
      <c r="C90" s="21">
        <v>2011</v>
      </c>
      <c r="D90" s="21">
        <v>2011</v>
      </c>
      <c r="E90" s="21">
        <v>4</v>
      </c>
      <c r="F90" s="21" t="s">
        <v>785</v>
      </c>
      <c r="G90" s="36">
        <v>-1</v>
      </c>
      <c r="H90" s="36">
        <v>-1</v>
      </c>
      <c r="I90" s="36">
        <v>-1</v>
      </c>
      <c r="J90" s="20">
        <v>-1</v>
      </c>
      <c r="K90" s="20">
        <v>-1</v>
      </c>
      <c r="L90" s="20">
        <v>-1</v>
      </c>
      <c r="M90" s="20">
        <v>-1</v>
      </c>
      <c r="N90" s="20">
        <v>2011</v>
      </c>
      <c r="O90" s="20">
        <v>2011</v>
      </c>
      <c r="P90" s="20">
        <v>2011</v>
      </c>
      <c r="Q90" s="20">
        <v>4</v>
      </c>
      <c r="R90" s="61" t="s">
        <v>246</v>
      </c>
      <c r="S90" s="20">
        <v>-1</v>
      </c>
      <c r="T90" s="20">
        <v>-1</v>
      </c>
      <c r="U90" s="20">
        <v>-1</v>
      </c>
      <c r="V90" s="20">
        <v>-1</v>
      </c>
      <c r="W90" s="20">
        <v>-1</v>
      </c>
      <c r="X90" s="20">
        <v>1</v>
      </c>
      <c r="Y90" s="20" t="s">
        <v>243</v>
      </c>
      <c r="Z90" s="20" t="s">
        <v>247</v>
      </c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</row>
    <row r="91" spans="1:50" s="22" customFormat="1" x14ac:dyDescent="0.3">
      <c r="A91" s="20" t="s">
        <v>18</v>
      </c>
      <c r="B91" s="21">
        <v>2014</v>
      </c>
      <c r="C91" s="21">
        <v>2014</v>
      </c>
      <c r="D91" s="21">
        <v>2014</v>
      </c>
      <c r="E91" s="21">
        <v>14</v>
      </c>
      <c r="F91" s="21" t="s">
        <v>785</v>
      </c>
      <c r="G91" s="36">
        <v>-1</v>
      </c>
      <c r="H91" s="36">
        <v>-1</v>
      </c>
      <c r="I91" s="36">
        <v>-1</v>
      </c>
      <c r="J91" s="20">
        <v>-1</v>
      </c>
      <c r="K91" s="20">
        <v>-1</v>
      </c>
      <c r="L91" s="20">
        <v>-1</v>
      </c>
      <c r="M91" s="20">
        <v>-1</v>
      </c>
      <c r="N91" s="20">
        <v>2014</v>
      </c>
      <c r="O91" s="20">
        <v>2014</v>
      </c>
      <c r="P91" s="20">
        <v>2014</v>
      </c>
      <c r="Q91" s="74">
        <v>14</v>
      </c>
      <c r="R91" s="20" t="s">
        <v>80</v>
      </c>
      <c r="S91" s="20">
        <v>-1</v>
      </c>
      <c r="T91" s="20">
        <v>-1</v>
      </c>
      <c r="U91" s="20">
        <v>-1</v>
      </c>
      <c r="V91" s="20">
        <v>-1</v>
      </c>
      <c r="W91" s="20">
        <v>-1</v>
      </c>
      <c r="X91" s="20">
        <v>1</v>
      </c>
      <c r="Y91" s="20" t="s">
        <v>243</v>
      </c>
      <c r="Z91" s="20" t="s">
        <v>248</v>
      </c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</row>
    <row r="92" spans="1:50" s="22" customFormat="1" x14ac:dyDescent="0.3">
      <c r="A92" s="20" t="s">
        <v>249</v>
      </c>
      <c r="B92" s="21">
        <v>8</v>
      </c>
      <c r="C92" s="21">
        <v>8</v>
      </c>
      <c r="D92" s="21">
        <v>8</v>
      </c>
      <c r="E92" s="21">
        <v>2.0099999999999998</v>
      </c>
      <c r="F92" s="21" t="s">
        <v>785</v>
      </c>
      <c r="G92" s="36">
        <v>-1</v>
      </c>
      <c r="H92" s="36">
        <v>-1</v>
      </c>
      <c r="I92" s="36">
        <v>-1</v>
      </c>
      <c r="J92" s="20">
        <v>-1</v>
      </c>
      <c r="K92" s="20">
        <v>-1</v>
      </c>
      <c r="L92" s="20">
        <v>-1</v>
      </c>
      <c r="M92" s="20">
        <v>-1</v>
      </c>
      <c r="N92" s="20">
        <v>8.61</v>
      </c>
      <c r="O92" s="20">
        <v>8.61</v>
      </c>
      <c r="P92" s="20">
        <v>8.61</v>
      </c>
      <c r="Q92" s="20">
        <v>3.21</v>
      </c>
      <c r="R92" s="20" t="s">
        <v>52</v>
      </c>
      <c r="S92" s="20">
        <v>-1</v>
      </c>
      <c r="T92" s="20">
        <v>-1</v>
      </c>
      <c r="U92" s="20">
        <v>-1</v>
      </c>
      <c r="V92" s="20">
        <v>-1</v>
      </c>
      <c r="W92" s="20">
        <v>-1</v>
      </c>
      <c r="X92" s="20">
        <v>1</v>
      </c>
      <c r="Y92" s="20" t="s">
        <v>243</v>
      </c>
      <c r="Z92" s="20" t="s">
        <v>250</v>
      </c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</row>
    <row r="93" spans="1:50" x14ac:dyDescent="0.3">
      <c r="A93" s="1" t="s">
        <v>251</v>
      </c>
      <c r="B93" s="18">
        <v>2010</v>
      </c>
      <c r="C93" s="18">
        <v>2010</v>
      </c>
      <c r="D93" s="18">
        <v>2010</v>
      </c>
      <c r="E93" s="18">
        <v>3.5</v>
      </c>
      <c r="F93" s="15" t="s">
        <v>785</v>
      </c>
      <c r="G93" s="16">
        <v>2009</v>
      </c>
      <c r="H93" s="16">
        <v>2009</v>
      </c>
      <c r="I93" s="80">
        <v>3.2</v>
      </c>
      <c r="J93" s="1">
        <v>-1</v>
      </c>
      <c r="K93" s="1">
        <v>-1</v>
      </c>
      <c r="L93" s="1">
        <v>-1</v>
      </c>
      <c r="M93" s="1">
        <v>-1</v>
      </c>
      <c r="N93" s="1">
        <v>2009</v>
      </c>
      <c r="O93" s="1">
        <v>2009</v>
      </c>
      <c r="P93" s="1">
        <v>2009</v>
      </c>
      <c r="Q93" s="1">
        <v>3.21</v>
      </c>
      <c r="R93" s="1" t="s">
        <v>52</v>
      </c>
      <c r="S93" s="1">
        <v>2009</v>
      </c>
      <c r="T93" s="1">
        <v>2009</v>
      </c>
      <c r="U93" s="1">
        <v>2009</v>
      </c>
      <c r="V93" s="1">
        <v>3.21</v>
      </c>
      <c r="W93" s="61" t="s">
        <v>252</v>
      </c>
      <c r="X93" s="1">
        <v>0</v>
      </c>
      <c r="Y93" s="1" t="s">
        <v>243</v>
      </c>
      <c r="Z93" s="1" t="s">
        <v>253</v>
      </c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8" customHeight="1" x14ac:dyDescent="0.3">
      <c r="A94" s="1" t="s">
        <v>254</v>
      </c>
      <c r="B94" s="18" t="s">
        <v>255</v>
      </c>
      <c r="C94" s="18" t="s">
        <v>255</v>
      </c>
      <c r="D94" s="18" t="s">
        <v>255</v>
      </c>
      <c r="E94" s="18">
        <v>3.3</v>
      </c>
      <c r="F94" s="15" t="s">
        <v>785</v>
      </c>
      <c r="G94" s="16">
        <v>2009</v>
      </c>
      <c r="H94" s="16">
        <v>2009</v>
      </c>
      <c r="I94" s="80">
        <v>3.2</v>
      </c>
      <c r="J94" s="1">
        <v>-1</v>
      </c>
      <c r="K94" s="1">
        <v>-1</v>
      </c>
      <c r="L94" s="1">
        <v>-1</v>
      </c>
      <c r="M94" s="1">
        <v>-1</v>
      </c>
      <c r="N94" s="1">
        <v>2009</v>
      </c>
      <c r="O94" s="1">
        <v>2009</v>
      </c>
      <c r="P94" s="1">
        <v>2009</v>
      </c>
      <c r="Q94" s="1">
        <v>3.21</v>
      </c>
      <c r="R94" s="1" t="s">
        <v>52</v>
      </c>
      <c r="S94" s="1">
        <v>-1</v>
      </c>
      <c r="T94" s="1">
        <v>-1</v>
      </c>
      <c r="U94" s="1">
        <v>-1</v>
      </c>
      <c r="V94" s="1">
        <v>-1</v>
      </c>
      <c r="W94" s="1">
        <v>-1</v>
      </c>
      <c r="X94" s="1">
        <v>0</v>
      </c>
      <c r="Y94" s="1" t="s">
        <v>243</v>
      </c>
      <c r="Z94" s="1" t="s">
        <v>256</v>
      </c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x14ac:dyDescent="0.3">
      <c r="A95" s="1" t="s">
        <v>257</v>
      </c>
      <c r="B95" s="18" t="s">
        <v>255</v>
      </c>
      <c r="C95" s="18" t="s">
        <v>255</v>
      </c>
      <c r="D95" s="18" t="s">
        <v>255</v>
      </c>
      <c r="E95" s="18">
        <v>3.3</v>
      </c>
      <c r="F95" s="15" t="s">
        <v>785</v>
      </c>
      <c r="G95" s="16">
        <v>2009</v>
      </c>
      <c r="H95" s="16">
        <v>2009</v>
      </c>
      <c r="I95" s="80">
        <v>3.2</v>
      </c>
      <c r="J95" s="1">
        <v>-1</v>
      </c>
      <c r="K95" s="1">
        <v>-1</v>
      </c>
      <c r="L95" s="1">
        <v>-1</v>
      </c>
      <c r="M95" s="1">
        <v>-1</v>
      </c>
      <c r="N95" s="1">
        <v>2009</v>
      </c>
      <c r="O95" s="1">
        <v>2009</v>
      </c>
      <c r="P95" s="1">
        <v>2009</v>
      </c>
      <c r="Q95" s="1">
        <v>3.21</v>
      </c>
      <c r="R95" s="1" t="s">
        <v>52</v>
      </c>
      <c r="S95" s="1">
        <v>2009</v>
      </c>
      <c r="T95" s="1">
        <v>2009</v>
      </c>
      <c r="U95" s="1">
        <v>2009</v>
      </c>
      <c r="V95" s="1">
        <v>3.21</v>
      </c>
      <c r="W95" s="1">
        <v>1.1000000000000001</v>
      </c>
      <c r="X95" s="1">
        <v>0</v>
      </c>
      <c r="Y95" s="1" t="s">
        <v>243</v>
      </c>
      <c r="Z95" s="1" t="s">
        <v>258</v>
      </c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s="22" customFormat="1" x14ac:dyDescent="0.3">
      <c r="A96" s="20" t="s">
        <v>20</v>
      </c>
      <c r="B96" s="21">
        <v>2015</v>
      </c>
      <c r="C96" s="21">
        <v>2015</v>
      </c>
      <c r="D96" s="21">
        <v>2015</v>
      </c>
      <c r="E96" s="21">
        <v>2015</v>
      </c>
      <c r="F96" s="21" t="s">
        <v>785</v>
      </c>
      <c r="G96" s="36">
        <v>-1</v>
      </c>
      <c r="H96" s="36">
        <v>-1</v>
      </c>
      <c r="I96" s="36">
        <v>-1</v>
      </c>
      <c r="J96" s="20">
        <v>-1</v>
      </c>
      <c r="K96" s="20">
        <v>-1</v>
      </c>
      <c r="L96" s="20">
        <v>-1</v>
      </c>
      <c r="M96" s="20">
        <v>-1</v>
      </c>
      <c r="N96" s="20">
        <v>-1</v>
      </c>
      <c r="O96" s="20">
        <v>-1</v>
      </c>
      <c r="P96" s="20">
        <v>-1</v>
      </c>
      <c r="Q96" s="20">
        <v>-1</v>
      </c>
      <c r="R96" s="20">
        <v>-1</v>
      </c>
      <c r="S96" s="20">
        <v>-1</v>
      </c>
      <c r="T96" s="20">
        <v>-1</v>
      </c>
      <c r="U96" s="20">
        <v>-1</v>
      </c>
      <c r="V96" s="20">
        <v>-1</v>
      </c>
      <c r="W96" s="20">
        <v>-1</v>
      </c>
      <c r="X96" s="20">
        <v>0</v>
      </c>
      <c r="Y96" s="20" t="s">
        <v>53</v>
      </c>
      <c r="Z96" s="20" t="s">
        <v>259</v>
      </c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</row>
    <row r="97" spans="1:50" s="22" customFormat="1" x14ac:dyDescent="0.3">
      <c r="A97" s="20" t="s">
        <v>260</v>
      </c>
      <c r="B97" s="21">
        <v>2016</v>
      </c>
      <c r="C97" s="21">
        <v>2016</v>
      </c>
      <c r="D97" s="21">
        <v>2016</v>
      </c>
      <c r="E97" s="21">
        <v>2016</v>
      </c>
      <c r="F97" s="21" t="s">
        <v>785</v>
      </c>
      <c r="G97" s="36">
        <v>-1</v>
      </c>
      <c r="H97" s="36">
        <v>-1</v>
      </c>
      <c r="I97" s="36">
        <v>-1</v>
      </c>
      <c r="J97" s="20">
        <v>-1</v>
      </c>
      <c r="K97" s="20">
        <v>2014</v>
      </c>
      <c r="L97" s="20">
        <v>17.100000000000001</v>
      </c>
      <c r="M97" s="20">
        <v>-1</v>
      </c>
      <c r="N97" s="20">
        <v>-1</v>
      </c>
      <c r="O97" s="20">
        <v>-1</v>
      </c>
      <c r="P97" s="20">
        <v>-1</v>
      </c>
      <c r="Q97" s="20">
        <v>-1</v>
      </c>
      <c r="R97" s="20">
        <v>-1</v>
      </c>
      <c r="S97" s="20">
        <v>-1</v>
      </c>
      <c r="T97" s="20">
        <v>-1</v>
      </c>
      <c r="U97" s="20">
        <v>-1</v>
      </c>
      <c r="V97" s="20">
        <v>-1</v>
      </c>
      <c r="W97" s="20">
        <v>-1</v>
      </c>
      <c r="X97" s="20">
        <v>0</v>
      </c>
      <c r="Y97" s="20" t="s">
        <v>53</v>
      </c>
      <c r="Z97" s="20" t="s">
        <v>261</v>
      </c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</row>
    <row r="98" spans="1:50" s="22" customFormat="1" x14ac:dyDescent="0.3">
      <c r="A98" s="20" t="s">
        <v>262</v>
      </c>
      <c r="B98" s="21">
        <v>-1</v>
      </c>
      <c r="C98" s="21">
        <v>-1</v>
      </c>
      <c r="D98" s="21">
        <v>-1</v>
      </c>
      <c r="E98" s="21">
        <v>-1</v>
      </c>
      <c r="F98" s="21" t="s">
        <v>785</v>
      </c>
      <c r="G98" s="21">
        <v>2011</v>
      </c>
      <c r="H98" s="21">
        <v>2011</v>
      </c>
      <c r="I98" s="83">
        <v>4</v>
      </c>
      <c r="J98" s="20">
        <v>-1</v>
      </c>
      <c r="K98" s="20">
        <v>-1</v>
      </c>
      <c r="L98" s="20">
        <v>-1</v>
      </c>
      <c r="M98" s="20">
        <v>-1</v>
      </c>
      <c r="N98" s="20">
        <v>-1</v>
      </c>
      <c r="O98" s="20">
        <v>-1</v>
      </c>
      <c r="P98" s="20">
        <v>-1</v>
      </c>
      <c r="Q98" s="20">
        <v>-1</v>
      </c>
      <c r="R98" s="20">
        <v>-1</v>
      </c>
      <c r="S98" s="20">
        <v>-1</v>
      </c>
      <c r="T98" s="20">
        <v>-1</v>
      </c>
      <c r="U98" s="20">
        <v>-1</v>
      </c>
      <c r="V98" s="20">
        <v>-1</v>
      </c>
      <c r="W98" s="20">
        <v>-1</v>
      </c>
      <c r="X98" s="20">
        <v>0</v>
      </c>
      <c r="Y98" s="20" t="s">
        <v>53</v>
      </c>
      <c r="Z98" s="20" t="s">
        <v>263</v>
      </c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</row>
    <row r="99" spans="1:50" s="22" customFormat="1" x14ac:dyDescent="0.3">
      <c r="A99" s="20" t="s">
        <v>19</v>
      </c>
      <c r="B99" s="21">
        <v>8.5</v>
      </c>
      <c r="C99" s="21">
        <v>8.5</v>
      </c>
      <c r="D99" s="21">
        <v>8.5</v>
      </c>
      <c r="E99" s="21">
        <v>2.31</v>
      </c>
      <c r="F99" s="21" t="s">
        <v>785</v>
      </c>
      <c r="G99" s="36">
        <v>-1</v>
      </c>
      <c r="H99" s="36">
        <v>-1</v>
      </c>
      <c r="I99" s="36">
        <v>-1</v>
      </c>
      <c r="J99" s="20">
        <v>-1</v>
      </c>
      <c r="K99" s="20">
        <v>-1</v>
      </c>
      <c r="L99" s="20">
        <v>-1</v>
      </c>
      <c r="M99" s="20">
        <v>-1</v>
      </c>
      <c r="N99" s="20">
        <v>-1</v>
      </c>
      <c r="O99" s="20">
        <v>-1</v>
      </c>
      <c r="P99" s="20">
        <v>-1</v>
      </c>
      <c r="Q99" s="20">
        <v>-1</v>
      </c>
      <c r="R99" s="20">
        <v>-1</v>
      </c>
      <c r="S99" s="20">
        <v>-1</v>
      </c>
      <c r="T99" s="20">
        <v>-1</v>
      </c>
      <c r="U99" s="20">
        <v>-1</v>
      </c>
      <c r="V99" s="20">
        <v>-1</v>
      </c>
      <c r="W99" s="20">
        <v>-1</v>
      </c>
      <c r="X99" s="20">
        <v>0</v>
      </c>
      <c r="Y99" s="20" t="s">
        <v>264</v>
      </c>
      <c r="Z99" s="20" t="s">
        <v>265</v>
      </c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</row>
    <row r="100" spans="1:50" s="22" customFormat="1" x14ac:dyDescent="0.3">
      <c r="A100" s="20" t="s">
        <v>266</v>
      </c>
      <c r="B100" s="21">
        <v>7.1</v>
      </c>
      <c r="C100" s="21">
        <v>1.1000000000000001</v>
      </c>
      <c r="D100" s="21">
        <v>7.1</v>
      </c>
      <c r="E100" s="21">
        <v>1.3</v>
      </c>
      <c r="F100" s="21" t="s">
        <v>785</v>
      </c>
      <c r="G100" s="36">
        <v>-1</v>
      </c>
      <c r="H100" s="36">
        <v>-1</v>
      </c>
      <c r="I100" s="36">
        <v>-1</v>
      </c>
      <c r="J100" s="20">
        <v>-1</v>
      </c>
      <c r="K100" s="20">
        <v>-1</v>
      </c>
      <c r="L100" s="20">
        <v>-1</v>
      </c>
      <c r="M100" s="20">
        <v>-1</v>
      </c>
      <c r="N100" s="20">
        <v>-1</v>
      </c>
      <c r="O100" s="20">
        <v>-1</v>
      </c>
      <c r="P100" s="20">
        <v>-1</v>
      </c>
      <c r="Q100" s="20">
        <v>-1</v>
      </c>
      <c r="R100" s="20">
        <v>-1</v>
      </c>
      <c r="S100" s="20">
        <v>-1</v>
      </c>
      <c r="T100" s="20">
        <v>-1</v>
      </c>
      <c r="U100" s="20">
        <v>-1</v>
      </c>
      <c r="V100" s="20">
        <v>-1</v>
      </c>
      <c r="W100" s="20">
        <v>-1</v>
      </c>
      <c r="X100" s="20">
        <v>2</v>
      </c>
      <c r="Y100" s="20" t="s">
        <v>53</v>
      </c>
      <c r="Z100" s="20" t="s">
        <v>267</v>
      </c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</row>
    <row r="101" spans="1:50" s="22" customFormat="1" x14ac:dyDescent="0.3">
      <c r="A101" s="20" t="s">
        <v>21</v>
      </c>
      <c r="B101" s="21">
        <v>7.1</v>
      </c>
      <c r="C101" s="21">
        <v>1.1000000000000001</v>
      </c>
      <c r="D101" s="21">
        <v>7.1</v>
      </c>
      <c r="E101" s="21">
        <v>1.3</v>
      </c>
      <c r="F101" s="21" t="s">
        <v>785</v>
      </c>
      <c r="G101" s="36">
        <v>-1</v>
      </c>
      <c r="H101" s="36">
        <v>-1</v>
      </c>
      <c r="I101" s="36">
        <v>-1</v>
      </c>
      <c r="J101" s="20">
        <v>-1</v>
      </c>
      <c r="K101" s="20">
        <v>-1</v>
      </c>
      <c r="L101" s="20">
        <v>-1</v>
      </c>
      <c r="M101" s="20">
        <v>-1</v>
      </c>
      <c r="N101" s="20">
        <v>-1</v>
      </c>
      <c r="O101" s="20">
        <v>-1</v>
      </c>
      <c r="P101" s="20">
        <v>-1</v>
      </c>
      <c r="Q101" s="20">
        <v>-1</v>
      </c>
      <c r="R101" s="20">
        <v>-1</v>
      </c>
      <c r="S101" s="20">
        <v>-1</v>
      </c>
      <c r="T101" s="20">
        <v>-1</v>
      </c>
      <c r="U101" s="20">
        <v>-1</v>
      </c>
      <c r="V101" s="20">
        <v>-1</v>
      </c>
      <c r="W101" s="20">
        <v>-1</v>
      </c>
      <c r="X101" s="20">
        <v>2</v>
      </c>
      <c r="Y101" s="20" t="s">
        <v>53</v>
      </c>
      <c r="Z101" s="20" t="s">
        <v>268</v>
      </c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</row>
    <row r="102" spans="1:50" x14ac:dyDescent="0.3">
      <c r="A102" s="1" t="s">
        <v>269</v>
      </c>
      <c r="B102" s="18">
        <v>2012</v>
      </c>
      <c r="C102" s="18">
        <v>2012</v>
      </c>
      <c r="D102" s="18">
        <v>2012</v>
      </c>
      <c r="E102" s="18">
        <v>2015</v>
      </c>
      <c r="F102" s="15" t="s">
        <v>785</v>
      </c>
      <c r="G102" s="16">
        <v>2012</v>
      </c>
      <c r="H102" s="16">
        <v>2012</v>
      </c>
      <c r="I102" s="80">
        <v>15</v>
      </c>
      <c r="J102" s="1" t="s">
        <v>270</v>
      </c>
      <c r="K102" s="1">
        <v>2012</v>
      </c>
      <c r="L102" s="1">
        <v>9.6</v>
      </c>
      <c r="M102" s="1" t="s">
        <v>270</v>
      </c>
      <c r="N102" s="1">
        <v>-1</v>
      </c>
      <c r="O102" s="1">
        <v>-1</v>
      </c>
      <c r="P102" s="1">
        <v>-1</v>
      </c>
      <c r="Q102" s="1">
        <v>-1</v>
      </c>
      <c r="R102" s="1">
        <v>-1</v>
      </c>
      <c r="S102" s="1">
        <v>-1</v>
      </c>
      <c r="T102" s="1">
        <v>-1</v>
      </c>
      <c r="U102" s="1">
        <v>-1</v>
      </c>
      <c r="V102" s="1">
        <v>-1</v>
      </c>
      <c r="W102" s="1">
        <v>-1</v>
      </c>
      <c r="X102" s="1">
        <v>0</v>
      </c>
      <c r="Y102" s="1" t="s">
        <v>271</v>
      </c>
      <c r="Z102" s="1" t="s">
        <v>272</v>
      </c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x14ac:dyDescent="0.3">
      <c r="A103" s="1" t="s">
        <v>273</v>
      </c>
      <c r="B103" s="18">
        <v>2010.1</v>
      </c>
      <c r="C103" s="18">
        <v>2010</v>
      </c>
      <c r="D103" s="18">
        <v>2010.1</v>
      </c>
      <c r="E103" s="18">
        <v>4</v>
      </c>
      <c r="F103" s="15" t="s">
        <v>785</v>
      </c>
      <c r="G103" s="16">
        <v>2010.1</v>
      </c>
      <c r="H103" s="16">
        <v>2010.1</v>
      </c>
      <c r="I103" s="80">
        <v>4</v>
      </c>
      <c r="J103" s="1" t="s">
        <v>274</v>
      </c>
      <c r="K103" s="1">
        <v>2009.1</v>
      </c>
      <c r="L103" s="1">
        <v>9.6</v>
      </c>
      <c r="M103" s="1" t="s">
        <v>274</v>
      </c>
      <c r="N103" s="1">
        <v>-1</v>
      </c>
      <c r="O103" s="1">
        <v>-1</v>
      </c>
      <c r="P103" s="1">
        <v>-1</v>
      </c>
      <c r="Q103" s="1">
        <v>-1</v>
      </c>
      <c r="R103" s="1">
        <v>-1</v>
      </c>
      <c r="S103" s="1">
        <v>-1</v>
      </c>
      <c r="T103" s="1">
        <v>-1</v>
      </c>
      <c r="U103" s="1">
        <v>-1</v>
      </c>
      <c r="V103" s="1">
        <v>-1</v>
      </c>
      <c r="W103" s="1">
        <v>-1</v>
      </c>
      <c r="X103" s="1">
        <v>0</v>
      </c>
      <c r="Y103" s="1" t="s">
        <v>271</v>
      </c>
      <c r="Z103" s="1" t="s">
        <v>275</v>
      </c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x14ac:dyDescent="0.3">
      <c r="A104" s="1" t="s">
        <v>276</v>
      </c>
      <c r="B104" s="18">
        <v>2010.1</v>
      </c>
      <c r="C104" s="18">
        <v>2010</v>
      </c>
      <c r="D104" s="18">
        <v>2010.1</v>
      </c>
      <c r="E104" s="18">
        <v>4</v>
      </c>
      <c r="F104" s="15" t="s">
        <v>785</v>
      </c>
      <c r="G104" s="16">
        <v>2010.1</v>
      </c>
      <c r="H104" s="16">
        <v>2010.1</v>
      </c>
      <c r="I104" s="80">
        <v>4</v>
      </c>
      <c r="J104" s="1" t="s">
        <v>274</v>
      </c>
      <c r="K104" s="1">
        <v>2009.1</v>
      </c>
      <c r="L104" s="1">
        <v>9.6</v>
      </c>
      <c r="M104" s="1" t="s">
        <v>274</v>
      </c>
      <c r="N104" s="1">
        <v>-1</v>
      </c>
      <c r="O104" s="1">
        <v>-1</v>
      </c>
      <c r="P104" s="1">
        <v>-1</v>
      </c>
      <c r="Q104" s="1">
        <v>-1</v>
      </c>
      <c r="R104" s="1">
        <v>-1</v>
      </c>
      <c r="S104" s="1">
        <v>-1</v>
      </c>
      <c r="T104" s="1">
        <v>-1</v>
      </c>
      <c r="U104" s="1">
        <v>-1</v>
      </c>
      <c r="V104" s="1">
        <v>-1</v>
      </c>
      <c r="W104" s="1">
        <v>-1</v>
      </c>
      <c r="X104" s="1">
        <v>0</v>
      </c>
      <c r="Y104" s="1" t="s">
        <v>271</v>
      </c>
      <c r="Z104" s="1" t="s">
        <v>277</v>
      </c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x14ac:dyDescent="0.3">
      <c r="A105" s="1" t="s">
        <v>278</v>
      </c>
      <c r="B105" s="18">
        <v>2010.1</v>
      </c>
      <c r="C105" s="18">
        <v>2010</v>
      </c>
      <c r="D105" s="18">
        <v>2010.1</v>
      </c>
      <c r="E105" s="18">
        <v>4</v>
      </c>
      <c r="F105" s="15" t="s">
        <v>785</v>
      </c>
      <c r="G105" s="16">
        <v>2010.1</v>
      </c>
      <c r="H105" s="16">
        <v>2010.1</v>
      </c>
      <c r="I105" s="80">
        <v>4</v>
      </c>
      <c r="J105" s="1" t="s">
        <v>274</v>
      </c>
      <c r="K105" s="1">
        <v>2009.1</v>
      </c>
      <c r="L105" s="1">
        <v>9.6</v>
      </c>
      <c r="M105" s="1" t="s">
        <v>274</v>
      </c>
      <c r="N105" s="1">
        <v>-1</v>
      </c>
      <c r="O105" s="1">
        <v>-1</v>
      </c>
      <c r="P105" s="1">
        <v>-1</v>
      </c>
      <c r="Q105" s="1">
        <v>-1</v>
      </c>
      <c r="R105" s="1">
        <v>-1</v>
      </c>
      <c r="S105" s="1">
        <v>-1</v>
      </c>
      <c r="T105" s="1">
        <v>-1</v>
      </c>
      <c r="U105" s="1">
        <v>-1</v>
      </c>
      <c r="V105" s="1">
        <v>-1</v>
      </c>
      <c r="W105" s="1">
        <v>-1</v>
      </c>
      <c r="X105" s="1">
        <v>0</v>
      </c>
      <c r="Y105" s="1" t="s">
        <v>271</v>
      </c>
      <c r="Z105" s="1" t="s">
        <v>279</v>
      </c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x14ac:dyDescent="0.3">
      <c r="A106" s="1" t="s">
        <v>280</v>
      </c>
      <c r="B106" s="18">
        <v>8.5</v>
      </c>
      <c r="C106" s="18">
        <v>8.5</v>
      </c>
      <c r="D106" s="18">
        <v>8.5</v>
      </c>
      <c r="E106" s="18">
        <v>3</v>
      </c>
      <c r="F106" s="15" t="s">
        <v>785</v>
      </c>
      <c r="G106" s="16">
        <v>2010</v>
      </c>
      <c r="H106" s="16">
        <v>2010</v>
      </c>
      <c r="I106" s="80">
        <v>3.6</v>
      </c>
      <c r="J106" s="1" t="s">
        <v>281</v>
      </c>
      <c r="K106" s="1">
        <v>-1</v>
      </c>
      <c r="L106" s="1">
        <v>-1</v>
      </c>
      <c r="M106" s="1">
        <v>-1</v>
      </c>
      <c r="N106" s="56">
        <v>8.6</v>
      </c>
      <c r="O106" s="1">
        <v>-1</v>
      </c>
      <c r="P106" s="1">
        <v>-1</v>
      </c>
      <c r="Q106" s="1">
        <v>3.1</v>
      </c>
      <c r="R106" s="1">
        <v>-1</v>
      </c>
      <c r="S106" s="1">
        <v>-1</v>
      </c>
      <c r="T106" s="1">
        <v>-1</v>
      </c>
      <c r="U106" s="1">
        <v>-1</v>
      </c>
      <c r="V106" s="1">
        <v>-1</v>
      </c>
      <c r="W106" s="1">
        <v>-1</v>
      </c>
      <c r="X106" s="1">
        <v>1</v>
      </c>
      <c r="Y106" s="1" t="s">
        <v>53</v>
      </c>
      <c r="Z106" s="1" t="s">
        <v>282</v>
      </c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x14ac:dyDescent="0.3">
      <c r="A107" s="1" t="s">
        <v>283</v>
      </c>
      <c r="B107" s="18">
        <v>8.5</v>
      </c>
      <c r="C107" s="18">
        <v>8.5</v>
      </c>
      <c r="D107" s="18">
        <v>8.5</v>
      </c>
      <c r="E107" s="18">
        <v>3</v>
      </c>
      <c r="F107" s="15" t="s">
        <v>785</v>
      </c>
      <c r="G107" s="16">
        <v>2010</v>
      </c>
      <c r="H107" s="16">
        <v>2010</v>
      </c>
      <c r="I107" s="80">
        <v>3.6</v>
      </c>
      <c r="J107" s="1" t="s">
        <v>281</v>
      </c>
      <c r="K107" s="1">
        <v>-1</v>
      </c>
      <c r="L107" s="1">
        <v>-1</v>
      </c>
      <c r="M107" s="1">
        <v>-1</v>
      </c>
      <c r="N107" s="1">
        <v>-1</v>
      </c>
      <c r="O107" s="1">
        <v>-1</v>
      </c>
      <c r="P107" s="1">
        <v>-1</v>
      </c>
      <c r="Q107" s="1">
        <v>-1</v>
      </c>
      <c r="R107" s="1">
        <v>-1</v>
      </c>
      <c r="S107" s="1">
        <v>-1</v>
      </c>
      <c r="T107" s="1">
        <v>-1</v>
      </c>
      <c r="U107" s="1">
        <v>-1</v>
      </c>
      <c r="V107" s="1">
        <v>-1</v>
      </c>
      <c r="W107" s="1">
        <v>-1</v>
      </c>
      <c r="X107" s="1">
        <v>-1</v>
      </c>
      <c r="Y107" s="1">
        <v>-1</v>
      </c>
      <c r="Z107" s="1">
        <v>-1</v>
      </c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s="22" customFormat="1" x14ac:dyDescent="0.3">
      <c r="A108" s="20" t="s">
        <v>22</v>
      </c>
      <c r="B108" s="21">
        <v>-1</v>
      </c>
      <c r="C108" s="21">
        <v>-1</v>
      </c>
      <c r="D108" s="21">
        <v>-1</v>
      </c>
      <c r="E108" s="21">
        <v>-1</v>
      </c>
      <c r="F108" s="21" t="s">
        <v>785</v>
      </c>
      <c r="G108" s="21">
        <v>2010.1</v>
      </c>
      <c r="H108" s="21">
        <v>2010.1</v>
      </c>
      <c r="I108" s="83">
        <v>3.61</v>
      </c>
      <c r="J108" s="20" t="s">
        <v>284</v>
      </c>
      <c r="K108" s="20">
        <v>-1</v>
      </c>
      <c r="L108" s="20">
        <v>-1</v>
      </c>
      <c r="M108" s="20">
        <v>-1</v>
      </c>
      <c r="N108" s="20">
        <v>-1</v>
      </c>
      <c r="O108" s="20">
        <v>-1</v>
      </c>
      <c r="P108" s="20">
        <v>-1</v>
      </c>
      <c r="Q108" s="20">
        <v>-1</v>
      </c>
      <c r="R108" s="20">
        <v>-1</v>
      </c>
      <c r="S108" s="20">
        <v>-1</v>
      </c>
      <c r="T108" s="20">
        <v>-1</v>
      </c>
      <c r="U108" s="20">
        <v>-1</v>
      </c>
      <c r="V108" s="20">
        <v>-1</v>
      </c>
      <c r="W108" s="20">
        <v>-1</v>
      </c>
      <c r="X108" s="20">
        <v>0</v>
      </c>
      <c r="Y108" s="20" t="s">
        <v>285</v>
      </c>
      <c r="Z108" s="20" t="s">
        <v>286</v>
      </c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</row>
    <row r="109" spans="1:50" x14ac:dyDescent="0.3">
      <c r="A109" s="1" t="s">
        <v>287</v>
      </c>
      <c r="B109" s="18">
        <v>2011.1</v>
      </c>
      <c r="C109" s="18">
        <v>2011.1</v>
      </c>
      <c r="D109" s="18">
        <v>2011.1</v>
      </c>
      <c r="E109" s="18">
        <v>4.0999999999999996</v>
      </c>
      <c r="F109" s="15" t="s">
        <v>785</v>
      </c>
      <c r="G109" s="16">
        <v>2011.1</v>
      </c>
      <c r="H109" s="16">
        <v>2011.1</v>
      </c>
      <c r="I109" s="80">
        <v>4.0999999999999996</v>
      </c>
      <c r="J109" s="1" t="s">
        <v>288</v>
      </c>
      <c r="K109" s="1">
        <v>-1</v>
      </c>
      <c r="L109" s="1">
        <v>-1</v>
      </c>
      <c r="M109" s="1">
        <v>-1</v>
      </c>
      <c r="N109" s="1">
        <v>-1</v>
      </c>
      <c r="O109" s="1">
        <v>-1</v>
      </c>
      <c r="P109" s="1">
        <v>-1</v>
      </c>
      <c r="Q109" s="1">
        <v>-1</v>
      </c>
      <c r="R109" s="1" t="s">
        <v>289</v>
      </c>
      <c r="S109" s="1">
        <v>-1</v>
      </c>
      <c r="T109" s="1">
        <v>-1</v>
      </c>
      <c r="U109" s="1">
        <v>-1</v>
      </c>
      <c r="V109" s="1">
        <v>-1</v>
      </c>
      <c r="W109" s="1">
        <v>-1</v>
      </c>
      <c r="X109" s="1">
        <v>0</v>
      </c>
      <c r="Y109" s="1" t="s">
        <v>285</v>
      </c>
      <c r="Z109" s="1" t="s">
        <v>290</v>
      </c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s="22" customFormat="1" x14ac:dyDescent="0.3">
      <c r="A110" s="20" t="s">
        <v>291</v>
      </c>
      <c r="B110" s="18">
        <v>2011.1</v>
      </c>
      <c r="C110" s="18">
        <v>2011.1</v>
      </c>
      <c r="D110" s="18">
        <v>2011.1</v>
      </c>
      <c r="E110" s="21">
        <v>4.0999999999999996</v>
      </c>
      <c r="F110" s="21" t="s">
        <v>785</v>
      </c>
      <c r="G110" s="36">
        <v>-1</v>
      </c>
      <c r="H110" s="36">
        <v>-1</v>
      </c>
      <c r="I110" s="36">
        <v>-1</v>
      </c>
      <c r="J110" s="20">
        <v>-1</v>
      </c>
      <c r="K110" s="20">
        <v>-1</v>
      </c>
      <c r="L110" s="20">
        <v>-1</v>
      </c>
      <c r="M110" s="20">
        <v>-1</v>
      </c>
      <c r="N110" s="20">
        <v>-1</v>
      </c>
      <c r="O110" s="20">
        <v>-1</v>
      </c>
      <c r="P110" s="20">
        <v>-1</v>
      </c>
      <c r="Q110" s="20">
        <v>-1</v>
      </c>
      <c r="R110" s="20">
        <v>-1</v>
      </c>
      <c r="S110" s="20">
        <v>-1</v>
      </c>
      <c r="T110" s="20">
        <v>-1</v>
      </c>
      <c r="U110" s="20">
        <v>-1</v>
      </c>
      <c r="V110" s="20">
        <v>-1</v>
      </c>
      <c r="W110" s="20">
        <v>-1</v>
      </c>
      <c r="X110" s="20">
        <v>0</v>
      </c>
      <c r="Y110" s="20" t="s">
        <v>53</v>
      </c>
      <c r="Z110" s="20" t="s">
        <v>292</v>
      </c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</row>
    <row r="111" spans="1:50" s="22" customFormat="1" x14ac:dyDescent="0.3">
      <c r="A111" s="20" t="s">
        <v>293</v>
      </c>
      <c r="B111" s="21">
        <v>2013</v>
      </c>
      <c r="C111" s="21">
        <v>2013</v>
      </c>
      <c r="D111" s="21">
        <v>2013</v>
      </c>
      <c r="E111" s="21">
        <v>12.1</v>
      </c>
      <c r="F111" s="21" t="s">
        <v>785</v>
      </c>
      <c r="G111" s="36">
        <v>-1</v>
      </c>
      <c r="H111" s="36">
        <v>-1</v>
      </c>
      <c r="I111" s="36">
        <v>-1</v>
      </c>
      <c r="J111" s="20">
        <v>-1</v>
      </c>
      <c r="K111" s="20">
        <v>-1</v>
      </c>
      <c r="L111" s="20">
        <v>-1</v>
      </c>
      <c r="M111" s="20">
        <v>-1</v>
      </c>
      <c r="N111" s="20">
        <v>-1</v>
      </c>
      <c r="O111" s="20">
        <v>-1</v>
      </c>
      <c r="P111" s="20">
        <v>-1</v>
      </c>
      <c r="Q111" s="20">
        <v>-1</v>
      </c>
      <c r="R111" s="20">
        <v>-1</v>
      </c>
      <c r="S111" s="20">
        <v>-1</v>
      </c>
      <c r="T111" s="20">
        <v>-1</v>
      </c>
      <c r="U111" s="20">
        <v>-1</v>
      </c>
      <c r="V111" s="20">
        <v>-1</v>
      </c>
      <c r="W111" s="20">
        <v>-1</v>
      </c>
      <c r="X111" s="20">
        <v>0</v>
      </c>
      <c r="Y111" s="20" t="s">
        <v>53</v>
      </c>
      <c r="Z111" s="20" t="s">
        <v>294</v>
      </c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</row>
    <row r="112" spans="1:50" s="22" customFormat="1" x14ac:dyDescent="0.3">
      <c r="A112" s="20" t="s">
        <v>295</v>
      </c>
      <c r="B112" s="21">
        <v>8.51</v>
      </c>
      <c r="C112" s="21">
        <v>8.51</v>
      </c>
      <c r="D112" s="21">
        <v>8.51</v>
      </c>
      <c r="E112" s="21">
        <v>2.4</v>
      </c>
      <c r="F112" s="21" t="s">
        <v>785</v>
      </c>
      <c r="G112" s="36">
        <v>-1</v>
      </c>
      <c r="H112" s="36">
        <v>-1</v>
      </c>
      <c r="I112" s="36">
        <v>-1</v>
      </c>
      <c r="J112" s="20">
        <v>-1</v>
      </c>
      <c r="K112" s="20">
        <v>-1</v>
      </c>
      <c r="L112" s="20">
        <v>-1</v>
      </c>
      <c r="M112" s="20">
        <v>-1</v>
      </c>
      <c r="N112" s="20">
        <v>-1</v>
      </c>
      <c r="O112" s="20">
        <v>-1</v>
      </c>
      <c r="P112" s="20">
        <v>-1</v>
      </c>
      <c r="Q112" s="20">
        <v>-1</v>
      </c>
      <c r="R112" s="20">
        <v>-1</v>
      </c>
      <c r="S112" s="20">
        <v>-1</v>
      </c>
      <c r="T112" s="20">
        <v>-1</v>
      </c>
      <c r="U112" s="20">
        <v>-1</v>
      </c>
      <c r="V112" s="20">
        <v>-1</v>
      </c>
      <c r="W112" s="20">
        <v>-1</v>
      </c>
      <c r="X112" s="20">
        <v>0</v>
      </c>
      <c r="Y112" s="20" t="s">
        <v>53</v>
      </c>
      <c r="Z112" s="20" t="s">
        <v>296</v>
      </c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</row>
    <row r="113" spans="1:50" s="22" customFormat="1" x14ac:dyDescent="0.3">
      <c r="A113" s="20" t="s">
        <v>295</v>
      </c>
      <c r="B113" s="21">
        <v>8.51</v>
      </c>
      <c r="C113" s="21">
        <v>8.51</v>
      </c>
      <c r="D113" s="21">
        <v>8.51</v>
      </c>
      <c r="E113" s="21">
        <v>2.4</v>
      </c>
      <c r="F113" s="21" t="s">
        <v>785</v>
      </c>
      <c r="G113" s="36">
        <v>-1</v>
      </c>
      <c r="H113" s="36">
        <v>-1</v>
      </c>
      <c r="I113" s="36">
        <v>-1</v>
      </c>
      <c r="J113" s="20">
        <v>-1</v>
      </c>
      <c r="K113" s="20">
        <v>-1</v>
      </c>
      <c r="L113" s="20">
        <v>-1</v>
      </c>
      <c r="M113" s="20">
        <v>-1</v>
      </c>
      <c r="N113" s="20">
        <v>-1</v>
      </c>
      <c r="O113" s="20">
        <v>-1</v>
      </c>
      <c r="P113" s="20">
        <v>-1</v>
      </c>
      <c r="Q113" s="20">
        <v>-1</v>
      </c>
      <c r="R113" s="20">
        <v>-1</v>
      </c>
      <c r="S113" s="20">
        <v>-1</v>
      </c>
      <c r="T113" s="20">
        <v>-1</v>
      </c>
      <c r="U113" s="20">
        <v>-1</v>
      </c>
      <c r="V113" s="20">
        <v>-1</v>
      </c>
      <c r="W113" s="20">
        <v>-1</v>
      </c>
      <c r="X113" s="20">
        <v>0</v>
      </c>
      <c r="Y113" s="20" t="s">
        <v>53</v>
      </c>
      <c r="Z113" s="20" t="s">
        <v>296</v>
      </c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</row>
    <row r="114" spans="1:50" s="22" customFormat="1" x14ac:dyDescent="0.3">
      <c r="A114" s="20" t="s">
        <v>297</v>
      </c>
      <c r="B114" s="21">
        <v>8.51</v>
      </c>
      <c r="C114" s="21">
        <v>8.51</v>
      </c>
      <c r="D114" s="21">
        <v>8.51</v>
      </c>
      <c r="E114" s="21">
        <v>2.4</v>
      </c>
      <c r="F114" s="21" t="s">
        <v>785</v>
      </c>
      <c r="G114" s="36">
        <v>-1</v>
      </c>
      <c r="H114" s="36">
        <v>-1</v>
      </c>
      <c r="I114" s="36">
        <v>-1</v>
      </c>
      <c r="J114" s="20">
        <v>-1</v>
      </c>
      <c r="K114" s="20">
        <v>-1</v>
      </c>
      <c r="L114" s="20">
        <v>-1</v>
      </c>
      <c r="M114" s="20">
        <v>-1</v>
      </c>
      <c r="N114" s="20">
        <v>-1</v>
      </c>
      <c r="O114" s="20">
        <v>-1</v>
      </c>
      <c r="P114" s="20">
        <v>-1</v>
      </c>
      <c r="Q114" s="20">
        <v>-1</v>
      </c>
      <c r="R114" s="20">
        <v>-1</v>
      </c>
      <c r="S114" s="20">
        <v>-1</v>
      </c>
      <c r="T114" s="20">
        <v>-1</v>
      </c>
      <c r="U114" s="20">
        <v>-1</v>
      </c>
      <c r="V114" s="20">
        <v>-1</v>
      </c>
      <c r="W114" s="20">
        <v>-1</v>
      </c>
      <c r="X114" s="20">
        <v>0</v>
      </c>
      <c r="Y114" s="20" t="s">
        <v>53</v>
      </c>
      <c r="Z114" s="20" t="s">
        <v>298</v>
      </c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</row>
    <row r="115" spans="1:50" ht="18" x14ac:dyDescent="0.35">
      <c r="A115" s="96" t="s">
        <v>299</v>
      </c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8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x14ac:dyDescent="0.3">
      <c r="A116" s="1" t="s">
        <v>300</v>
      </c>
      <c r="B116" s="28">
        <v>7</v>
      </c>
      <c r="C116" s="28">
        <v>1</v>
      </c>
      <c r="D116" s="28">
        <v>7</v>
      </c>
      <c r="E116" s="19">
        <v>1.1000000000000001</v>
      </c>
      <c r="F116" s="15" t="s">
        <v>785</v>
      </c>
      <c r="G116" s="17">
        <v>8.6</v>
      </c>
      <c r="H116" s="17">
        <v>8.6</v>
      </c>
      <c r="I116" s="84">
        <v>3</v>
      </c>
      <c r="J116" s="1">
        <v>-1</v>
      </c>
      <c r="K116" s="1">
        <v>-1</v>
      </c>
      <c r="L116" s="1">
        <v>-1</v>
      </c>
      <c r="M116" s="1">
        <v>-1</v>
      </c>
      <c r="N116" s="1">
        <v>-1</v>
      </c>
      <c r="O116" s="1">
        <v>-1</v>
      </c>
      <c r="P116" s="1">
        <v>-1</v>
      </c>
      <c r="Q116" s="1">
        <v>-1</v>
      </c>
      <c r="R116" s="1">
        <v>-1</v>
      </c>
      <c r="S116" s="1">
        <v>-1</v>
      </c>
      <c r="T116" s="1">
        <v>-1</v>
      </c>
      <c r="U116" s="1">
        <v>-1</v>
      </c>
      <c r="V116" s="1">
        <v>-1</v>
      </c>
      <c r="W116" s="1">
        <v>-1</v>
      </c>
      <c r="X116" s="1">
        <v>0</v>
      </c>
      <c r="Y116" s="1" t="s">
        <v>301</v>
      </c>
      <c r="Z116" s="1" t="s">
        <v>302</v>
      </c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x14ac:dyDescent="0.3">
      <c r="A117" s="1" t="s">
        <v>303</v>
      </c>
      <c r="B117" s="29">
        <v>2009</v>
      </c>
      <c r="C117" s="29">
        <v>2009</v>
      </c>
      <c r="D117" s="29">
        <v>2009</v>
      </c>
      <c r="E117" s="19">
        <v>3.3</v>
      </c>
      <c r="F117" s="15" t="s">
        <v>785</v>
      </c>
      <c r="G117" s="17">
        <v>2009</v>
      </c>
      <c r="H117" s="17">
        <v>2009</v>
      </c>
      <c r="I117" s="84">
        <v>3.3</v>
      </c>
      <c r="J117" s="1">
        <v>-1</v>
      </c>
      <c r="K117" s="1">
        <v>-1</v>
      </c>
      <c r="L117" s="1">
        <v>-1</v>
      </c>
      <c r="M117" s="1">
        <v>-1</v>
      </c>
      <c r="N117" s="1">
        <v>-1</v>
      </c>
      <c r="O117" s="1">
        <v>-1</v>
      </c>
      <c r="P117" s="1">
        <v>-1</v>
      </c>
      <c r="Q117" s="1">
        <v>-1</v>
      </c>
      <c r="R117" s="1">
        <v>-1</v>
      </c>
      <c r="S117" s="1">
        <v>-1</v>
      </c>
      <c r="T117" s="1">
        <v>-1</v>
      </c>
      <c r="U117" s="1">
        <v>-1</v>
      </c>
      <c r="V117" s="1">
        <v>-1</v>
      </c>
      <c r="W117" s="1">
        <v>-1</v>
      </c>
      <c r="X117" s="1">
        <v>0</v>
      </c>
      <c r="Y117" s="1" t="s">
        <v>301</v>
      </c>
      <c r="Z117" s="1" t="s">
        <v>304</v>
      </c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x14ac:dyDescent="0.3">
      <c r="A118" s="1" t="s">
        <v>305</v>
      </c>
      <c r="B118" s="29">
        <v>2009</v>
      </c>
      <c r="C118" s="29">
        <v>2009</v>
      </c>
      <c r="D118" s="29">
        <v>2009</v>
      </c>
      <c r="E118" s="19">
        <v>3.21</v>
      </c>
      <c r="F118" s="15" t="s">
        <v>785</v>
      </c>
      <c r="G118" s="17">
        <v>2009</v>
      </c>
      <c r="H118" s="17">
        <v>2009</v>
      </c>
      <c r="I118" s="84">
        <v>3.21</v>
      </c>
      <c r="J118" s="1">
        <v>-1</v>
      </c>
      <c r="K118" s="1">
        <v>-1</v>
      </c>
      <c r="L118" s="1">
        <v>-1</v>
      </c>
      <c r="M118" s="1">
        <v>-1</v>
      </c>
      <c r="N118" s="1">
        <v>-1</v>
      </c>
      <c r="O118" s="1">
        <v>-1</v>
      </c>
      <c r="P118" s="1">
        <v>-1</v>
      </c>
      <c r="Q118" s="1">
        <v>-1</v>
      </c>
      <c r="R118" s="1">
        <v>-1</v>
      </c>
      <c r="S118" s="1">
        <v>-1</v>
      </c>
      <c r="T118" s="1">
        <v>-1</v>
      </c>
      <c r="U118" s="1">
        <v>-1</v>
      </c>
      <c r="V118" s="1">
        <v>-1</v>
      </c>
      <c r="W118" s="1">
        <v>-1</v>
      </c>
      <c r="X118" s="1">
        <v>0</v>
      </c>
      <c r="Y118" s="1" t="s">
        <v>301</v>
      </c>
      <c r="Z118" s="1" t="s">
        <v>306</v>
      </c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x14ac:dyDescent="0.3">
      <c r="A119" s="1" t="s">
        <v>307</v>
      </c>
      <c r="B119" s="28">
        <v>7.1</v>
      </c>
      <c r="C119" s="28">
        <v>1.1000000000000001</v>
      </c>
      <c r="D119" s="28">
        <v>7.1</v>
      </c>
      <c r="E119" s="19">
        <v>1.1000000000000001</v>
      </c>
      <c r="F119" s="15" t="s">
        <v>785</v>
      </c>
      <c r="G119" s="17">
        <v>8.6</v>
      </c>
      <c r="H119" s="17">
        <v>8.6</v>
      </c>
      <c r="I119" s="84">
        <v>3</v>
      </c>
      <c r="J119" s="1">
        <v>-1</v>
      </c>
      <c r="K119" s="1">
        <v>-1</v>
      </c>
      <c r="L119" s="1">
        <v>-1</v>
      </c>
      <c r="M119" s="1">
        <v>-1</v>
      </c>
      <c r="N119" s="1">
        <v>-1</v>
      </c>
      <c r="O119" s="1">
        <v>-1</v>
      </c>
      <c r="P119" s="1">
        <v>-1</v>
      </c>
      <c r="Q119" s="1">
        <v>-1</v>
      </c>
      <c r="R119" s="1">
        <v>-1</v>
      </c>
      <c r="S119" s="1">
        <v>-1</v>
      </c>
      <c r="T119" s="1">
        <v>-1</v>
      </c>
      <c r="U119" s="1">
        <v>-1</v>
      </c>
      <c r="V119" s="1">
        <v>-1</v>
      </c>
      <c r="W119" s="1">
        <v>-1</v>
      </c>
      <c r="X119" s="1">
        <v>0</v>
      </c>
      <c r="Y119" s="1" t="s">
        <v>301</v>
      </c>
      <c r="Z119" s="1" t="s">
        <v>308</v>
      </c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x14ac:dyDescent="0.3">
      <c r="A120" s="1" t="s">
        <v>309</v>
      </c>
      <c r="B120" s="29">
        <v>2009</v>
      </c>
      <c r="C120" s="29">
        <v>2009</v>
      </c>
      <c r="D120" s="29">
        <v>2009</v>
      </c>
      <c r="E120" s="19">
        <v>3.11</v>
      </c>
      <c r="F120" s="15" t="s">
        <v>785</v>
      </c>
      <c r="G120" s="17">
        <v>2009</v>
      </c>
      <c r="H120" s="17">
        <v>2009</v>
      </c>
      <c r="I120" s="80">
        <v>3.11</v>
      </c>
      <c r="J120" s="1">
        <v>-1</v>
      </c>
      <c r="K120" s="1">
        <v>-1</v>
      </c>
      <c r="L120" s="1">
        <v>-1</v>
      </c>
      <c r="M120" s="1">
        <v>-1</v>
      </c>
      <c r="N120" s="1">
        <v>-1</v>
      </c>
      <c r="O120" s="1">
        <v>-1</v>
      </c>
      <c r="P120" s="1">
        <v>-1</v>
      </c>
      <c r="Q120" s="1">
        <v>-1</v>
      </c>
      <c r="R120" s="1">
        <v>-1</v>
      </c>
      <c r="S120" s="1">
        <v>-1</v>
      </c>
      <c r="T120" s="1">
        <v>-1</v>
      </c>
      <c r="U120" s="1">
        <v>-1</v>
      </c>
      <c r="V120" s="1">
        <v>-1</v>
      </c>
      <c r="W120" s="1">
        <v>-1</v>
      </c>
      <c r="X120" s="1">
        <v>0</v>
      </c>
      <c r="Y120" s="1" t="s">
        <v>301</v>
      </c>
      <c r="Z120" s="1" t="s">
        <v>310</v>
      </c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x14ac:dyDescent="0.3">
      <c r="A121" s="1" t="s">
        <v>311</v>
      </c>
      <c r="B121" s="28">
        <v>7.1</v>
      </c>
      <c r="C121" s="28">
        <v>1.1000000000000001</v>
      </c>
      <c r="D121" s="28">
        <v>7.1</v>
      </c>
      <c r="E121" s="19">
        <v>1.1000000000000001</v>
      </c>
      <c r="F121" s="15" t="s">
        <v>785</v>
      </c>
      <c r="G121" s="17">
        <v>8.6</v>
      </c>
      <c r="H121" s="17">
        <v>8.6</v>
      </c>
      <c r="I121" s="84">
        <v>3</v>
      </c>
      <c r="J121" s="1">
        <v>-1</v>
      </c>
      <c r="K121" s="1">
        <v>-1</v>
      </c>
      <c r="L121" s="1">
        <v>-1</v>
      </c>
      <c r="M121" s="1">
        <v>-1</v>
      </c>
      <c r="N121" s="1">
        <v>-1</v>
      </c>
      <c r="O121" s="1">
        <v>-1</v>
      </c>
      <c r="P121" s="1">
        <v>-1</v>
      </c>
      <c r="Q121" s="1">
        <v>-1</v>
      </c>
      <c r="R121" s="1">
        <v>-1</v>
      </c>
      <c r="S121" s="1">
        <v>-1</v>
      </c>
      <c r="T121" s="1">
        <v>-1</v>
      </c>
      <c r="U121" s="1">
        <v>-1</v>
      </c>
      <c r="V121" s="1">
        <v>-1</v>
      </c>
      <c r="W121" s="1">
        <v>-1</v>
      </c>
      <c r="X121" s="1">
        <v>0</v>
      </c>
      <c r="Y121" s="1" t="s">
        <v>301</v>
      </c>
      <c r="Z121" s="1" t="s">
        <v>312</v>
      </c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x14ac:dyDescent="0.3">
      <c r="A122" s="1" t="s">
        <v>313</v>
      </c>
      <c r="B122" s="30">
        <v>8.2100000000000009</v>
      </c>
      <c r="C122" s="30">
        <v>8.2100000000000009</v>
      </c>
      <c r="D122" s="30">
        <v>8.2100000000000009</v>
      </c>
      <c r="E122" s="19">
        <v>2.11</v>
      </c>
      <c r="F122" s="15" t="s">
        <v>785</v>
      </c>
      <c r="G122" s="17">
        <v>8.6</v>
      </c>
      <c r="H122" s="17">
        <v>8.6</v>
      </c>
      <c r="I122" s="84">
        <v>3</v>
      </c>
      <c r="J122" s="1">
        <v>-1</v>
      </c>
      <c r="K122" s="1">
        <v>-1</v>
      </c>
      <c r="L122" s="1">
        <v>-1</v>
      </c>
      <c r="M122" s="1">
        <v>-1</v>
      </c>
      <c r="N122" s="1">
        <v>-1</v>
      </c>
      <c r="O122" s="1">
        <v>-1</v>
      </c>
      <c r="P122" s="1">
        <v>-1</v>
      </c>
      <c r="Q122" s="1">
        <v>-1</v>
      </c>
      <c r="R122" s="1">
        <v>-1</v>
      </c>
      <c r="S122" s="1">
        <v>-1</v>
      </c>
      <c r="T122" s="1">
        <v>-1</v>
      </c>
      <c r="U122" s="1">
        <v>-1</v>
      </c>
      <c r="V122" s="1">
        <v>-1</v>
      </c>
      <c r="W122" s="1">
        <v>-1</v>
      </c>
      <c r="X122" s="1">
        <v>0</v>
      </c>
      <c r="Y122" s="1" t="s">
        <v>301</v>
      </c>
      <c r="Z122" s="1" t="s">
        <v>314</v>
      </c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x14ac:dyDescent="0.3">
      <c r="A123" s="1" t="s">
        <v>315</v>
      </c>
      <c r="B123" s="28">
        <v>7.1</v>
      </c>
      <c r="C123" s="28">
        <v>1.1000000000000001</v>
      </c>
      <c r="D123" s="28">
        <v>7.1</v>
      </c>
      <c r="E123" s="19">
        <v>1.2</v>
      </c>
      <c r="F123" s="15" t="s">
        <v>785</v>
      </c>
      <c r="G123" s="17">
        <v>8.6</v>
      </c>
      <c r="H123" s="17">
        <v>8.6</v>
      </c>
      <c r="I123" s="84">
        <v>3</v>
      </c>
      <c r="J123" s="1">
        <v>-1</v>
      </c>
      <c r="K123" s="1">
        <v>-1</v>
      </c>
      <c r="L123" s="1">
        <v>-1</v>
      </c>
      <c r="M123" s="1">
        <v>-1</v>
      </c>
      <c r="N123" s="1">
        <v>-1</v>
      </c>
      <c r="O123" s="1">
        <v>-1</v>
      </c>
      <c r="P123" s="1">
        <v>-1</v>
      </c>
      <c r="Q123" s="1">
        <v>-1</v>
      </c>
      <c r="R123" s="1">
        <v>-1</v>
      </c>
      <c r="S123" s="1">
        <v>-1</v>
      </c>
      <c r="T123" s="1">
        <v>-1</v>
      </c>
      <c r="U123" s="1">
        <v>-1</v>
      </c>
      <c r="V123" s="1">
        <v>-1</v>
      </c>
      <c r="W123" s="1">
        <v>-1</v>
      </c>
      <c r="X123" s="1">
        <v>0</v>
      </c>
      <c r="Y123" s="1" t="s">
        <v>301</v>
      </c>
      <c r="Z123" s="1" t="s">
        <v>102</v>
      </c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x14ac:dyDescent="0.3">
      <c r="A124" s="1" t="s">
        <v>316</v>
      </c>
      <c r="B124" s="28">
        <v>8.6</v>
      </c>
      <c r="C124" s="28">
        <v>8.6</v>
      </c>
      <c r="D124" s="28">
        <v>8.6</v>
      </c>
      <c r="E124" s="19">
        <v>3</v>
      </c>
      <c r="F124" s="15" t="s">
        <v>785</v>
      </c>
      <c r="G124" s="17">
        <v>2009</v>
      </c>
      <c r="H124" s="17">
        <v>2009</v>
      </c>
      <c r="I124" s="84">
        <v>3.21</v>
      </c>
      <c r="J124" s="1">
        <v>-1</v>
      </c>
      <c r="K124" s="1">
        <v>-1</v>
      </c>
      <c r="L124" s="1">
        <v>-1</v>
      </c>
      <c r="M124" s="1">
        <v>-1</v>
      </c>
      <c r="N124" s="1">
        <v>-1</v>
      </c>
      <c r="O124" s="1">
        <v>-1</v>
      </c>
      <c r="P124" s="1">
        <v>-1</v>
      </c>
      <c r="Q124" s="1">
        <v>-1</v>
      </c>
      <c r="R124" s="1">
        <v>-1</v>
      </c>
      <c r="S124" s="1">
        <v>-1</v>
      </c>
      <c r="T124" s="1">
        <v>-1</v>
      </c>
      <c r="U124" s="1">
        <v>-1</v>
      </c>
      <c r="V124" s="1">
        <v>-1</v>
      </c>
      <c r="W124" s="1">
        <v>-1</v>
      </c>
      <c r="X124" s="1">
        <v>0</v>
      </c>
      <c r="Y124" s="1" t="s">
        <v>301</v>
      </c>
      <c r="Z124" s="1" t="s">
        <v>317</v>
      </c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x14ac:dyDescent="0.3">
      <c r="A125" s="1" t="s">
        <v>318</v>
      </c>
      <c r="B125" s="30">
        <v>8.61</v>
      </c>
      <c r="C125" s="30">
        <v>8.61</v>
      </c>
      <c r="D125" s="30">
        <v>8.61</v>
      </c>
      <c r="E125" s="19">
        <v>3.21</v>
      </c>
      <c r="F125" s="15" t="s">
        <v>785</v>
      </c>
      <c r="G125" s="17">
        <v>2009</v>
      </c>
      <c r="H125" s="17">
        <v>2009</v>
      </c>
      <c r="I125" s="84">
        <v>3.21</v>
      </c>
      <c r="J125" s="1">
        <v>-1</v>
      </c>
      <c r="K125" s="1">
        <v>-1</v>
      </c>
      <c r="L125" s="1">
        <v>-1</v>
      </c>
      <c r="M125" s="1">
        <v>-1</v>
      </c>
      <c r="N125" s="1">
        <v>-1</v>
      </c>
      <c r="O125" s="1">
        <v>-1</v>
      </c>
      <c r="P125" s="1">
        <v>-1</v>
      </c>
      <c r="Q125" s="1">
        <v>-1</v>
      </c>
      <c r="R125" s="1">
        <v>-1</v>
      </c>
      <c r="S125" s="1">
        <v>-1</v>
      </c>
      <c r="T125" s="1">
        <v>-1</v>
      </c>
      <c r="U125" s="1">
        <v>-1</v>
      </c>
      <c r="V125" s="1">
        <v>-1</v>
      </c>
      <c r="W125" s="1">
        <v>-1</v>
      </c>
      <c r="X125" s="1">
        <v>0</v>
      </c>
      <c r="Y125" s="1" t="s">
        <v>301</v>
      </c>
      <c r="Z125" s="1" t="s">
        <v>319</v>
      </c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x14ac:dyDescent="0.3">
      <c r="A126" s="1" t="s">
        <v>320</v>
      </c>
      <c r="B126" s="30">
        <v>8.2100000000000009</v>
      </c>
      <c r="C126" s="30">
        <v>8.2100000000000009</v>
      </c>
      <c r="D126" s="30">
        <v>8.2100000000000009</v>
      </c>
      <c r="E126" s="19">
        <v>2.11</v>
      </c>
      <c r="F126" s="15" t="s">
        <v>785</v>
      </c>
      <c r="G126" s="17">
        <v>8.6</v>
      </c>
      <c r="H126" s="17">
        <v>8.6</v>
      </c>
      <c r="I126" s="84">
        <v>3</v>
      </c>
      <c r="J126" s="1">
        <v>-1</v>
      </c>
      <c r="K126" s="1">
        <v>-1</v>
      </c>
      <c r="L126" s="1">
        <v>-1</v>
      </c>
      <c r="M126" s="1">
        <v>-1</v>
      </c>
      <c r="N126" s="1">
        <v>-1</v>
      </c>
      <c r="O126" s="1">
        <v>-1</v>
      </c>
      <c r="P126" s="1">
        <v>-1</v>
      </c>
      <c r="Q126" s="1">
        <v>-1</v>
      </c>
      <c r="R126" s="1">
        <v>-1</v>
      </c>
      <c r="S126" s="1">
        <v>-1</v>
      </c>
      <c r="T126" s="1">
        <v>-1</v>
      </c>
      <c r="U126" s="1">
        <v>-1</v>
      </c>
      <c r="V126" s="1">
        <v>-1</v>
      </c>
      <c r="W126" s="1">
        <v>-1</v>
      </c>
      <c r="X126" s="1">
        <v>0</v>
      </c>
      <c r="Y126" s="1" t="s">
        <v>301</v>
      </c>
      <c r="Z126" s="1" t="s">
        <v>321</v>
      </c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x14ac:dyDescent="0.3">
      <c r="A127" s="1" t="s">
        <v>322</v>
      </c>
      <c r="B127" s="28">
        <v>7.1</v>
      </c>
      <c r="C127" s="28">
        <v>1.1000000000000001</v>
      </c>
      <c r="D127" s="28">
        <v>7.1</v>
      </c>
      <c r="E127" s="19">
        <v>2.11</v>
      </c>
      <c r="F127" s="15" t="s">
        <v>785</v>
      </c>
      <c r="G127" s="17">
        <v>8.6</v>
      </c>
      <c r="H127" s="17">
        <v>8.6</v>
      </c>
      <c r="I127" s="84">
        <v>3</v>
      </c>
      <c r="J127" s="1">
        <v>-1</v>
      </c>
      <c r="K127" s="1">
        <v>-1</v>
      </c>
      <c r="L127" s="1">
        <v>-1</v>
      </c>
      <c r="M127" s="1">
        <v>-1</v>
      </c>
      <c r="N127" s="1">
        <v>-1</v>
      </c>
      <c r="O127" s="1">
        <v>-1</v>
      </c>
      <c r="P127" s="1">
        <v>-1</v>
      </c>
      <c r="Q127" s="1">
        <v>-1</v>
      </c>
      <c r="R127" s="1">
        <v>-1</v>
      </c>
      <c r="S127" s="1">
        <v>-1</v>
      </c>
      <c r="T127" s="1">
        <v>-1</v>
      </c>
      <c r="U127" s="1">
        <v>-1</v>
      </c>
      <c r="V127" s="1">
        <v>-1</v>
      </c>
      <c r="W127" s="1">
        <v>-1</v>
      </c>
      <c r="X127" s="1">
        <v>0</v>
      </c>
      <c r="Y127" s="1" t="s">
        <v>301</v>
      </c>
      <c r="Z127" s="1" t="s">
        <v>323</v>
      </c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x14ac:dyDescent="0.3">
      <c r="A128" s="1" t="s">
        <v>324</v>
      </c>
      <c r="B128" s="28">
        <v>8.6</v>
      </c>
      <c r="C128" s="28">
        <v>8.6</v>
      </c>
      <c r="D128" s="28">
        <v>8.6</v>
      </c>
      <c r="E128" s="19">
        <v>3</v>
      </c>
      <c r="F128" s="15" t="s">
        <v>785</v>
      </c>
      <c r="G128" s="17">
        <v>2009</v>
      </c>
      <c r="H128" s="17">
        <v>2009</v>
      </c>
      <c r="I128" s="84">
        <v>3.21</v>
      </c>
      <c r="J128" s="1">
        <v>-1</v>
      </c>
      <c r="K128" s="1">
        <v>-1</v>
      </c>
      <c r="L128" s="1">
        <v>-1</v>
      </c>
      <c r="M128" s="1">
        <v>-1</v>
      </c>
      <c r="N128" s="1">
        <v>-1</v>
      </c>
      <c r="O128" s="1">
        <v>-1</v>
      </c>
      <c r="P128" s="1">
        <v>-1</v>
      </c>
      <c r="Q128" s="1">
        <v>-1</v>
      </c>
      <c r="R128" s="1">
        <v>-1</v>
      </c>
      <c r="S128" s="1">
        <v>-1</v>
      </c>
      <c r="T128" s="1">
        <v>-1</v>
      </c>
      <c r="U128" s="1">
        <v>-1</v>
      </c>
      <c r="V128" s="1">
        <v>-1</v>
      </c>
      <c r="W128" s="1">
        <v>-1</v>
      </c>
      <c r="X128" s="1">
        <v>0</v>
      </c>
      <c r="Y128" s="1" t="s">
        <v>301</v>
      </c>
      <c r="Z128" s="1" t="s">
        <v>325</v>
      </c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x14ac:dyDescent="0.3">
      <c r="A129" s="1" t="s">
        <v>326</v>
      </c>
      <c r="B129" s="28">
        <v>8.6</v>
      </c>
      <c r="C129" s="28">
        <v>8.6</v>
      </c>
      <c r="D129" s="28">
        <v>8.6</v>
      </c>
      <c r="E129" s="19">
        <v>3</v>
      </c>
      <c r="F129" s="15" t="s">
        <v>785</v>
      </c>
      <c r="G129" s="17">
        <v>2009</v>
      </c>
      <c r="H129" s="17">
        <v>2009</v>
      </c>
      <c r="I129" s="84">
        <v>3.21</v>
      </c>
      <c r="J129" s="1">
        <v>-1</v>
      </c>
      <c r="K129" s="1">
        <v>-1</v>
      </c>
      <c r="L129" s="1">
        <v>-1</v>
      </c>
      <c r="M129" s="1">
        <v>-1</v>
      </c>
      <c r="N129" s="1">
        <v>-1</v>
      </c>
      <c r="O129" s="1">
        <v>-1</v>
      </c>
      <c r="P129" s="1">
        <v>-1</v>
      </c>
      <c r="Q129" s="1">
        <v>-1</v>
      </c>
      <c r="R129" s="1">
        <v>-1</v>
      </c>
      <c r="S129" s="1">
        <v>-1</v>
      </c>
      <c r="T129" s="1">
        <v>-1</v>
      </c>
      <c r="U129" s="1">
        <v>-1</v>
      </c>
      <c r="V129" s="1">
        <v>-1</v>
      </c>
      <c r="W129" s="1">
        <v>-1</v>
      </c>
      <c r="X129" s="1">
        <v>0</v>
      </c>
      <c r="Y129" s="1" t="s">
        <v>301</v>
      </c>
      <c r="Z129" s="1" t="s">
        <v>327</v>
      </c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x14ac:dyDescent="0.3">
      <c r="A130" s="1" t="s">
        <v>328</v>
      </c>
      <c r="B130" s="28">
        <v>8</v>
      </c>
      <c r="C130" s="28">
        <v>8</v>
      </c>
      <c r="D130" s="28">
        <v>8</v>
      </c>
      <c r="E130" s="19">
        <v>2</v>
      </c>
      <c r="F130" s="15" t="s">
        <v>785</v>
      </c>
      <c r="G130" s="17">
        <v>8.6</v>
      </c>
      <c r="H130" s="17">
        <v>8.6</v>
      </c>
      <c r="I130" s="84">
        <v>3</v>
      </c>
      <c r="J130" s="1">
        <v>-1</v>
      </c>
      <c r="K130" s="1">
        <v>-1</v>
      </c>
      <c r="L130" s="1">
        <v>-1</v>
      </c>
      <c r="M130" s="1">
        <v>-1</v>
      </c>
      <c r="N130" s="1">
        <v>-1</v>
      </c>
      <c r="O130" s="1">
        <v>-1</v>
      </c>
      <c r="P130" s="1">
        <v>-1</v>
      </c>
      <c r="Q130" s="1">
        <v>-1</v>
      </c>
      <c r="R130" s="1">
        <v>-1</v>
      </c>
      <c r="S130" s="1">
        <v>-1</v>
      </c>
      <c r="T130" s="1">
        <v>-1</v>
      </c>
      <c r="U130" s="1">
        <v>-1</v>
      </c>
      <c r="V130" s="1">
        <v>-1</v>
      </c>
      <c r="W130" s="1">
        <v>-1</v>
      </c>
      <c r="X130" s="1">
        <v>0</v>
      </c>
      <c r="Y130" s="1" t="s">
        <v>301</v>
      </c>
      <c r="Z130" s="1" t="s">
        <v>329</v>
      </c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x14ac:dyDescent="0.3">
      <c r="A131" s="1" t="s">
        <v>330</v>
      </c>
      <c r="B131" s="28">
        <v>8</v>
      </c>
      <c r="C131" s="28">
        <v>8</v>
      </c>
      <c r="D131" s="28">
        <v>8</v>
      </c>
      <c r="E131" s="19">
        <v>2</v>
      </c>
      <c r="F131" s="15" t="s">
        <v>785</v>
      </c>
      <c r="G131" s="17">
        <v>8.6</v>
      </c>
      <c r="H131" s="17">
        <v>8.6</v>
      </c>
      <c r="I131" s="84">
        <v>3</v>
      </c>
      <c r="J131" s="1">
        <v>-1</v>
      </c>
      <c r="K131" s="1">
        <v>-1</v>
      </c>
      <c r="L131" s="1">
        <v>-1</v>
      </c>
      <c r="M131" s="1">
        <v>-1</v>
      </c>
      <c r="N131" s="1">
        <v>-1</v>
      </c>
      <c r="O131" s="1">
        <v>-1</v>
      </c>
      <c r="P131" s="1">
        <v>-1</v>
      </c>
      <c r="Q131" s="1">
        <v>-1</v>
      </c>
      <c r="R131" s="1">
        <v>-1</v>
      </c>
      <c r="S131" s="1">
        <v>-1</v>
      </c>
      <c r="T131" s="1">
        <v>-1</v>
      </c>
      <c r="U131" s="1">
        <v>-1</v>
      </c>
      <c r="V131" s="1">
        <v>-1</v>
      </c>
      <c r="W131" s="1">
        <v>-1</v>
      </c>
      <c r="X131" s="1">
        <v>0</v>
      </c>
      <c r="Y131" s="1" t="s">
        <v>301</v>
      </c>
      <c r="Z131" s="1" t="s">
        <v>331</v>
      </c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x14ac:dyDescent="0.3">
      <c r="A132" s="1" t="s">
        <v>332</v>
      </c>
      <c r="B132" s="28">
        <v>7.1</v>
      </c>
      <c r="C132" s="28">
        <v>1.1000000000000001</v>
      </c>
      <c r="D132" s="28">
        <v>7.1</v>
      </c>
      <c r="E132" s="19">
        <v>1.1000000000000001</v>
      </c>
      <c r="F132" s="15" t="s">
        <v>785</v>
      </c>
      <c r="G132" s="17">
        <v>8.6</v>
      </c>
      <c r="H132" s="17">
        <v>8.6</v>
      </c>
      <c r="I132" s="84">
        <v>3</v>
      </c>
      <c r="J132" s="1">
        <v>-1</v>
      </c>
      <c r="K132" s="1">
        <v>-1</v>
      </c>
      <c r="L132" s="1">
        <v>-1</v>
      </c>
      <c r="M132" s="1">
        <v>-1</v>
      </c>
      <c r="N132" s="1">
        <v>-1</v>
      </c>
      <c r="O132" s="1">
        <v>-1</v>
      </c>
      <c r="P132" s="1">
        <v>-1</v>
      </c>
      <c r="Q132" s="1">
        <v>-1</v>
      </c>
      <c r="R132" s="1">
        <v>-1</v>
      </c>
      <c r="S132" s="1">
        <v>-1</v>
      </c>
      <c r="T132" s="1">
        <v>-1</v>
      </c>
      <c r="U132" s="1">
        <v>-1</v>
      </c>
      <c r="V132" s="1">
        <v>-1</v>
      </c>
      <c r="W132" s="1">
        <v>-1</v>
      </c>
      <c r="X132" s="1">
        <v>0</v>
      </c>
      <c r="Y132" s="1" t="s">
        <v>301</v>
      </c>
      <c r="Z132" s="1" t="s">
        <v>164</v>
      </c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x14ac:dyDescent="0.3">
      <c r="A133" s="1" t="s">
        <v>333</v>
      </c>
      <c r="B133" s="30">
        <v>8.2100000000000009</v>
      </c>
      <c r="C133" s="30">
        <v>8.2100000000000009</v>
      </c>
      <c r="D133" s="30">
        <v>8.2100000000000009</v>
      </c>
      <c r="E133" s="19">
        <v>2.11</v>
      </c>
      <c r="F133" s="15" t="s">
        <v>785</v>
      </c>
      <c r="G133" s="17">
        <v>8.6</v>
      </c>
      <c r="H133" s="17">
        <v>8.6</v>
      </c>
      <c r="I133" s="84">
        <v>3</v>
      </c>
      <c r="J133" s="1">
        <v>-1</v>
      </c>
      <c r="K133" s="1">
        <v>-1</v>
      </c>
      <c r="L133" s="1">
        <v>-1</v>
      </c>
      <c r="M133" s="1">
        <v>-1</v>
      </c>
      <c r="N133" s="1">
        <v>-1</v>
      </c>
      <c r="O133" s="1">
        <v>-1</v>
      </c>
      <c r="P133" s="1">
        <v>-1</v>
      </c>
      <c r="Q133" s="1">
        <v>-1</v>
      </c>
      <c r="R133" s="1">
        <v>-1</v>
      </c>
      <c r="S133" s="1">
        <v>-1</v>
      </c>
      <c r="T133" s="1">
        <v>-1</v>
      </c>
      <c r="U133" s="1">
        <v>-1</v>
      </c>
      <c r="V133" s="1">
        <v>-1</v>
      </c>
      <c r="W133" s="1">
        <v>-1</v>
      </c>
      <c r="X133" s="1">
        <v>0</v>
      </c>
      <c r="Y133" s="1" t="s">
        <v>301</v>
      </c>
      <c r="Z133" s="1" t="s">
        <v>334</v>
      </c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x14ac:dyDescent="0.3">
      <c r="A134" s="1" t="s">
        <v>335</v>
      </c>
      <c r="B134" s="28">
        <v>7.1</v>
      </c>
      <c r="C134" s="30">
        <v>8.61</v>
      </c>
      <c r="D134" s="30">
        <v>8.61</v>
      </c>
      <c r="E134" s="19">
        <v>3.11</v>
      </c>
      <c r="F134" s="15" t="s">
        <v>785</v>
      </c>
      <c r="G134" s="17">
        <v>8.6</v>
      </c>
      <c r="H134" s="17">
        <v>8.6</v>
      </c>
      <c r="I134" s="84">
        <v>3</v>
      </c>
      <c r="J134" s="1">
        <v>-1</v>
      </c>
      <c r="K134" s="1">
        <v>-1</v>
      </c>
      <c r="L134" s="1">
        <v>-1</v>
      </c>
      <c r="M134" s="1">
        <v>-1</v>
      </c>
      <c r="N134" s="1">
        <v>-1</v>
      </c>
      <c r="O134" s="1">
        <v>-1</v>
      </c>
      <c r="P134" s="1">
        <v>-1</v>
      </c>
      <c r="Q134" s="1">
        <v>-1</v>
      </c>
      <c r="R134" s="1">
        <v>-1</v>
      </c>
      <c r="S134" s="1">
        <v>-1</v>
      </c>
      <c r="T134" s="1">
        <v>-1</v>
      </c>
      <c r="U134" s="1">
        <v>-1</v>
      </c>
      <c r="V134" s="1">
        <v>-1</v>
      </c>
      <c r="W134" s="1">
        <v>-1</v>
      </c>
      <c r="X134" s="1">
        <v>0</v>
      </c>
      <c r="Y134" s="1" t="s">
        <v>301</v>
      </c>
      <c r="Z134" s="1" t="s">
        <v>336</v>
      </c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x14ac:dyDescent="0.3">
      <c r="A135" s="1" t="s">
        <v>337</v>
      </c>
      <c r="B135" s="30">
        <v>8.61</v>
      </c>
      <c r="C135" s="30">
        <v>8.61</v>
      </c>
      <c r="D135" s="30">
        <v>8.61</v>
      </c>
      <c r="E135" s="19">
        <v>1.1000000000000001</v>
      </c>
      <c r="F135" s="15" t="s">
        <v>785</v>
      </c>
      <c r="G135" s="16">
        <v>8.61</v>
      </c>
      <c r="H135" s="16">
        <v>8.61</v>
      </c>
      <c r="I135" s="84">
        <v>3.11</v>
      </c>
      <c r="J135" s="1">
        <v>-1</v>
      </c>
      <c r="K135" s="1">
        <v>-1</v>
      </c>
      <c r="L135" s="1">
        <v>-1</v>
      </c>
      <c r="M135" s="1">
        <v>-1</v>
      </c>
      <c r="N135" s="1">
        <v>-1</v>
      </c>
      <c r="O135" s="1">
        <v>-1</v>
      </c>
      <c r="P135" s="1">
        <v>-1</v>
      </c>
      <c r="Q135" s="1">
        <v>-1</v>
      </c>
      <c r="R135" s="1">
        <v>-1</v>
      </c>
      <c r="S135" s="1">
        <v>-1</v>
      </c>
      <c r="T135" s="1">
        <v>-1</v>
      </c>
      <c r="U135" s="1">
        <v>-1</v>
      </c>
      <c r="V135" s="1">
        <v>-1</v>
      </c>
      <c r="W135" s="1">
        <v>-1</v>
      </c>
      <c r="X135" s="1">
        <v>0</v>
      </c>
      <c r="Y135" s="1" t="s">
        <v>301</v>
      </c>
      <c r="Z135" s="1" t="s">
        <v>338</v>
      </c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x14ac:dyDescent="0.3">
      <c r="A136" s="1" t="s">
        <v>339</v>
      </c>
      <c r="B136" s="28">
        <v>7.1</v>
      </c>
      <c r="C136" s="28">
        <v>1.1000000000000001</v>
      </c>
      <c r="D136" s="28">
        <v>7.1</v>
      </c>
      <c r="E136" s="19">
        <v>1.3</v>
      </c>
      <c r="F136" s="15" t="s">
        <v>785</v>
      </c>
      <c r="G136" s="17">
        <v>8.6</v>
      </c>
      <c r="H136" s="17">
        <v>8.6</v>
      </c>
      <c r="I136" s="84">
        <v>3</v>
      </c>
      <c r="J136" s="1">
        <v>-1</v>
      </c>
      <c r="K136" s="1">
        <v>-1</v>
      </c>
      <c r="L136" s="1">
        <v>-1</v>
      </c>
      <c r="M136" s="1">
        <v>-1</v>
      </c>
      <c r="N136" s="1">
        <v>-1</v>
      </c>
      <c r="O136" s="1">
        <v>-1</v>
      </c>
      <c r="P136" s="1">
        <v>-1</v>
      </c>
      <c r="Q136" s="1">
        <v>-1</v>
      </c>
      <c r="R136" s="1">
        <v>-1</v>
      </c>
      <c r="S136" s="1">
        <v>-1</v>
      </c>
      <c r="T136" s="1">
        <v>-1</v>
      </c>
      <c r="U136" s="1">
        <v>-1</v>
      </c>
      <c r="V136" s="1">
        <v>-1</v>
      </c>
      <c r="W136" s="1">
        <v>-1</v>
      </c>
      <c r="X136" s="1">
        <v>0</v>
      </c>
      <c r="Y136" s="1" t="s">
        <v>301</v>
      </c>
      <c r="Z136" s="1" t="s">
        <v>340</v>
      </c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x14ac:dyDescent="0.3">
      <c r="A137" s="1" t="s">
        <v>341</v>
      </c>
      <c r="B137" s="30">
        <v>8.2100000000000009</v>
      </c>
      <c r="C137" s="30">
        <v>8.2100000000000009</v>
      </c>
      <c r="D137" s="30">
        <v>8.2100000000000009</v>
      </c>
      <c r="E137" s="19">
        <v>2.11</v>
      </c>
      <c r="F137" s="15" t="s">
        <v>785</v>
      </c>
      <c r="G137" s="17">
        <v>8.6</v>
      </c>
      <c r="H137" s="17">
        <v>8.6</v>
      </c>
      <c r="I137" s="84">
        <v>3</v>
      </c>
      <c r="J137" s="1">
        <v>-1</v>
      </c>
      <c r="K137" s="1">
        <v>-1</v>
      </c>
      <c r="L137" s="1">
        <v>-1</v>
      </c>
      <c r="M137" s="1">
        <v>-1</v>
      </c>
      <c r="N137" s="1">
        <v>-1</v>
      </c>
      <c r="O137" s="1">
        <v>-1</v>
      </c>
      <c r="P137" s="1">
        <v>-1</v>
      </c>
      <c r="Q137" s="1">
        <v>-1</v>
      </c>
      <c r="R137" s="1">
        <v>-1</v>
      </c>
      <c r="S137" s="1">
        <v>-1</v>
      </c>
      <c r="T137" s="1">
        <v>-1</v>
      </c>
      <c r="U137" s="1">
        <v>-1</v>
      </c>
      <c r="V137" s="1">
        <v>-1</v>
      </c>
      <c r="W137" s="1">
        <v>-1</v>
      </c>
      <c r="X137" s="1">
        <v>0</v>
      </c>
      <c r="Y137" s="1" t="s">
        <v>301</v>
      </c>
      <c r="Z137" s="1" t="s">
        <v>342</v>
      </c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x14ac:dyDescent="0.3">
      <c r="A138" s="1" t="s">
        <v>343</v>
      </c>
      <c r="B138" s="28">
        <v>7.1</v>
      </c>
      <c r="C138" s="28">
        <v>1.1000000000000001</v>
      </c>
      <c r="D138" s="28">
        <v>7.1</v>
      </c>
      <c r="E138" s="19">
        <v>1.2</v>
      </c>
      <c r="F138" s="15" t="s">
        <v>785</v>
      </c>
      <c r="G138" s="17">
        <v>8.6</v>
      </c>
      <c r="H138" s="17">
        <v>8.6</v>
      </c>
      <c r="I138" s="84">
        <v>3</v>
      </c>
      <c r="J138" s="1">
        <v>-1</v>
      </c>
      <c r="K138" s="1">
        <v>-1</v>
      </c>
      <c r="L138" s="1">
        <v>-1</v>
      </c>
      <c r="M138" s="1">
        <v>-1</v>
      </c>
      <c r="N138" s="1">
        <v>-1</v>
      </c>
      <c r="O138" s="1">
        <v>-1</v>
      </c>
      <c r="P138" s="1">
        <v>-1</v>
      </c>
      <c r="Q138" s="1">
        <v>-1</v>
      </c>
      <c r="R138" s="1">
        <v>-1</v>
      </c>
      <c r="S138" s="1">
        <v>-1</v>
      </c>
      <c r="T138" s="1">
        <v>-1</v>
      </c>
      <c r="U138" s="1">
        <v>-1</v>
      </c>
      <c r="V138" s="1">
        <v>-1</v>
      </c>
      <c r="W138" s="1">
        <v>-1</v>
      </c>
      <c r="X138" s="1">
        <v>0</v>
      </c>
      <c r="Y138" s="1" t="s">
        <v>301</v>
      </c>
      <c r="Z138" s="1" t="s">
        <v>344</v>
      </c>
      <c r="AA138" s="1" t="s">
        <v>345</v>
      </c>
      <c r="AB138" s="1" t="s">
        <v>346</v>
      </c>
      <c r="AC138" s="1" t="s">
        <v>347</v>
      </c>
      <c r="AD138" s="1" t="s">
        <v>348</v>
      </c>
      <c r="AE138" s="1" t="s">
        <v>289</v>
      </c>
      <c r="AF138" s="1" t="s">
        <v>349</v>
      </c>
      <c r="AG138" s="1" t="s">
        <v>349</v>
      </c>
      <c r="AH138" s="1" t="s">
        <v>350</v>
      </c>
      <c r="AI138" s="1" t="s">
        <v>289</v>
      </c>
      <c r="AJ138" s="1" t="s">
        <v>289</v>
      </c>
      <c r="AK138" s="1" t="s">
        <v>289</v>
      </c>
      <c r="AL138" s="1" t="s">
        <v>289</v>
      </c>
      <c r="AM138" s="1" t="s">
        <v>289</v>
      </c>
      <c r="AN138" s="1" t="s">
        <v>289</v>
      </c>
      <c r="AO138" s="1" t="s">
        <v>289</v>
      </c>
      <c r="AP138" s="1" t="s">
        <v>289</v>
      </c>
      <c r="AQ138" s="1" t="s">
        <v>289</v>
      </c>
      <c r="AR138" s="1" t="s">
        <v>289</v>
      </c>
      <c r="AS138" s="1" t="s">
        <v>289</v>
      </c>
      <c r="AT138" s="1" t="s">
        <v>289</v>
      </c>
      <c r="AU138" s="1" t="s">
        <v>289</v>
      </c>
      <c r="AV138" s="1">
        <v>0</v>
      </c>
      <c r="AW138" s="1" t="s">
        <v>301</v>
      </c>
      <c r="AX138" s="1" t="s">
        <v>351</v>
      </c>
    </row>
    <row r="139" spans="1:50" x14ac:dyDescent="0.3">
      <c r="A139" s="1" t="s">
        <v>352</v>
      </c>
      <c r="B139" s="28">
        <v>7.1</v>
      </c>
      <c r="C139" s="28">
        <v>1.1000000000000001</v>
      </c>
      <c r="D139" s="28">
        <v>7.1</v>
      </c>
      <c r="E139" s="19">
        <v>1.1000000000000001</v>
      </c>
      <c r="F139" s="15" t="s">
        <v>785</v>
      </c>
      <c r="G139" s="17">
        <v>8.6</v>
      </c>
      <c r="H139" s="17">
        <v>8.6</v>
      </c>
      <c r="I139" s="84">
        <v>3</v>
      </c>
      <c r="J139" s="1">
        <v>-1</v>
      </c>
      <c r="K139" s="1">
        <v>-1</v>
      </c>
      <c r="L139" s="1">
        <v>-1</v>
      </c>
      <c r="M139" s="1">
        <v>-1</v>
      </c>
      <c r="N139" s="1">
        <v>-1</v>
      </c>
      <c r="O139" s="1">
        <v>-1</v>
      </c>
      <c r="P139" s="1">
        <v>-1</v>
      </c>
      <c r="Q139" s="1">
        <v>-1</v>
      </c>
      <c r="R139" s="1">
        <v>-1</v>
      </c>
      <c r="S139" s="1">
        <v>-1</v>
      </c>
      <c r="T139" s="1">
        <v>-1</v>
      </c>
      <c r="U139" s="1">
        <v>-1</v>
      </c>
      <c r="V139" s="1">
        <v>-1</v>
      </c>
      <c r="W139" s="1">
        <v>-1</v>
      </c>
      <c r="X139" s="1">
        <v>0</v>
      </c>
      <c r="Y139" s="1" t="s">
        <v>301</v>
      </c>
      <c r="Z139" s="1" t="s">
        <v>353</v>
      </c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x14ac:dyDescent="0.3">
      <c r="A140" s="1" t="s">
        <v>354</v>
      </c>
      <c r="B140" s="29">
        <v>2013</v>
      </c>
      <c r="C140" s="29">
        <v>2013</v>
      </c>
      <c r="D140" s="29">
        <v>2013</v>
      </c>
      <c r="E140" s="19">
        <v>13</v>
      </c>
      <c r="F140" s="15" t="s">
        <v>785</v>
      </c>
      <c r="G140" s="17">
        <v>2013</v>
      </c>
      <c r="H140" s="17">
        <v>2013</v>
      </c>
      <c r="I140" s="84">
        <v>13</v>
      </c>
      <c r="J140" s="1">
        <v>-1</v>
      </c>
      <c r="K140" s="1">
        <v>-1</v>
      </c>
      <c r="L140" s="1">
        <v>-1</v>
      </c>
      <c r="M140" s="1">
        <v>-1</v>
      </c>
      <c r="N140" s="1">
        <v>-1</v>
      </c>
      <c r="O140" s="1">
        <v>-1</v>
      </c>
      <c r="P140" s="1">
        <v>-1</v>
      </c>
      <c r="Q140" s="1">
        <v>-1</v>
      </c>
      <c r="R140" s="1">
        <v>-1</v>
      </c>
      <c r="S140" s="1">
        <v>-1</v>
      </c>
      <c r="T140" s="1">
        <v>-1</v>
      </c>
      <c r="U140" s="1">
        <v>-1</v>
      </c>
      <c r="V140" s="1">
        <v>-1</v>
      </c>
      <c r="W140" s="1">
        <v>-1</v>
      </c>
      <c r="X140" s="1">
        <v>0</v>
      </c>
      <c r="Y140" s="1" t="s">
        <v>301</v>
      </c>
      <c r="Z140" s="1" t="s">
        <v>355</v>
      </c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x14ac:dyDescent="0.3">
      <c r="A141" s="1" t="s">
        <v>356</v>
      </c>
      <c r="B141" s="28">
        <v>8</v>
      </c>
      <c r="C141" s="28">
        <v>8</v>
      </c>
      <c r="D141" s="28">
        <v>8</v>
      </c>
      <c r="E141" s="19">
        <v>2.0099999999999998</v>
      </c>
      <c r="F141" s="15" t="s">
        <v>785</v>
      </c>
      <c r="G141" s="17">
        <v>-1</v>
      </c>
      <c r="H141" s="17">
        <v>-1</v>
      </c>
      <c r="I141" s="84">
        <v>-1</v>
      </c>
      <c r="J141" s="1">
        <v>-1</v>
      </c>
      <c r="K141" s="1">
        <v>-1</v>
      </c>
      <c r="L141" s="1">
        <v>-1</v>
      </c>
      <c r="M141" s="1">
        <v>-1</v>
      </c>
      <c r="N141" s="1">
        <v>-1</v>
      </c>
      <c r="O141" s="1">
        <v>-1</v>
      </c>
      <c r="P141" s="1">
        <v>-1</v>
      </c>
      <c r="Q141" s="1">
        <v>-1</v>
      </c>
      <c r="R141" s="1">
        <v>-1</v>
      </c>
      <c r="S141" s="1">
        <v>-1</v>
      </c>
      <c r="T141" s="1">
        <v>-1</v>
      </c>
      <c r="U141" s="1">
        <v>-1</v>
      </c>
      <c r="V141" s="1">
        <v>-1</v>
      </c>
      <c r="W141" s="1">
        <v>-1</v>
      </c>
      <c r="X141" s="1">
        <v>0</v>
      </c>
      <c r="Y141" s="1" t="s">
        <v>357</v>
      </c>
      <c r="Z141" s="1" t="s">
        <v>358</v>
      </c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x14ac:dyDescent="0.3">
      <c r="A142" s="1" t="s">
        <v>359</v>
      </c>
      <c r="B142" s="28">
        <v>2009.1</v>
      </c>
      <c r="C142" s="28">
        <v>2009.1</v>
      </c>
      <c r="D142" s="28">
        <v>2009.1</v>
      </c>
      <c r="E142" s="19">
        <v>3.3</v>
      </c>
      <c r="F142" s="15" t="s">
        <v>785</v>
      </c>
      <c r="G142" s="17">
        <v>2009</v>
      </c>
      <c r="H142" s="17">
        <v>2009</v>
      </c>
      <c r="I142" s="84">
        <v>3.2</v>
      </c>
      <c r="J142" s="1">
        <v>-1</v>
      </c>
      <c r="K142" s="1">
        <v>-1</v>
      </c>
      <c r="L142" s="1">
        <v>-1</v>
      </c>
      <c r="M142" s="1">
        <v>-1</v>
      </c>
      <c r="N142" s="1">
        <v>-1</v>
      </c>
      <c r="O142" s="1">
        <v>-1</v>
      </c>
      <c r="P142" s="1">
        <v>-1</v>
      </c>
      <c r="Q142" s="1">
        <v>-1</v>
      </c>
      <c r="R142" s="1">
        <v>-1</v>
      </c>
      <c r="S142" s="1">
        <v>-1</v>
      </c>
      <c r="T142" s="1">
        <v>-1</v>
      </c>
      <c r="U142" s="1">
        <v>-1</v>
      </c>
      <c r="V142" s="1">
        <v>-1</v>
      </c>
      <c r="W142" s="1">
        <v>-1</v>
      </c>
      <c r="X142" s="1">
        <v>0</v>
      </c>
      <c r="Y142" s="1" t="s">
        <v>357</v>
      </c>
      <c r="Z142" s="1" t="s">
        <v>360</v>
      </c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x14ac:dyDescent="0.3">
      <c r="A143" s="1" t="s">
        <v>361</v>
      </c>
      <c r="B143" s="28">
        <v>12</v>
      </c>
      <c r="C143" s="28">
        <v>12</v>
      </c>
      <c r="D143" s="28">
        <v>12</v>
      </c>
      <c r="E143" s="19">
        <v>12</v>
      </c>
      <c r="F143" s="15" t="s">
        <v>785</v>
      </c>
      <c r="G143" s="17">
        <v>-1</v>
      </c>
      <c r="H143" s="17">
        <v>-1</v>
      </c>
      <c r="I143" s="84">
        <v>-1</v>
      </c>
      <c r="J143" s="1">
        <v>-1</v>
      </c>
      <c r="K143" s="1">
        <v>-1</v>
      </c>
      <c r="L143" s="1">
        <v>-1</v>
      </c>
      <c r="M143" s="1">
        <v>-1</v>
      </c>
      <c r="N143" s="1">
        <v>-1</v>
      </c>
      <c r="O143" s="1">
        <v>-1</v>
      </c>
      <c r="P143" s="1">
        <v>-1</v>
      </c>
      <c r="Q143" s="1">
        <v>-1</v>
      </c>
      <c r="R143" s="1">
        <v>-1</v>
      </c>
      <c r="S143" s="1">
        <v>-1</v>
      </c>
      <c r="T143" s="1">
        <v>-1</v>
      </c>
      <c r="U143" s="1">
        <v>-1</v>
      </c>
      <c r="V143" s="1">
        <v>-1</v>
      </c>
      <c r="W143" s="1">
        <v>-1</v>
      </c>
      <c r="X143" s="1">
        <v>0</v>
      </c>
      <c r="Y143" s="1" t="s">
        <v>53</v>
      </c>
      <c r="Z143" s="1" t="s">
        <v>362</v>
      </c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x14ac:dyDescent="0.3">
      <c r="A144" s="1" t="s">
        <v>363</v>
      </c>
      <c r="B144" s="28">
        <v>16</v>
      </c>
      <c r="C144" s="28">
        <v>16</v>
      </c>
      <c r="D144" s="28">
        <v>16</v>
      </c>
      <c r="E144" s="19">
        <v>16</v>
      </c>
      <c r="F144" s="15" t="s">
        <v>785</v>
      </c>
      <c r="G144" s="17">
        <v>-1</v>
      </c>
      <c r="H144" s="17">
        <v>-1</v>
      </c>
      <c r="I144" s="84">
        <v>-1</v>
      </c>
      <c r="J144" s="1">
        <v>-1</v>
      </c>
      <c r="K144" s="1">
        <v>-1</v>
      </c>
      <c r="L144" s="1">
        <v>-1</v>
      </c>
      <c r="M144" s="1">
        <v>-1</v>
      </c>
      <c r="N144" s="1">
        <v>-1</v>
      </c>
      <c r="O144" s="1">
        <v>-1</v>
      </c>
      <c r="P144" s="1">
        <v>-1</v>
      </c>
      <c r="Q144" s="1">
        <v>-1</v>
      </c>
      <c r="R144" s="1">
        <v>-1</v>
      </c>
      <c r="S144" s="1">
        <v>-1</v>
      </c>
      <c r="T144" s="1">
        <v>-1</v>
      </c>
      <c r="U144" s="1">
        <v>-1</v>
      </c>
      <c r="V144" s="1">
        <v>-1</v>
      </c>
      <c r="W144" s="1">
        <v>-1</v>
      </c>
      <c r="X144" s="1">
        <v>0</v>
      </c>
      <c r="Y144" s="1" t="s">
        <v>364</v>
      </c>
      <c r="Z144" s="1" t="s">
        <v>365</v>
      </c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x14ac:dyDescent="0.3">
      <c r="A145" s="1" t="s">
        <v>366</v>
      </c>
      <c r="B145" s="28">
        <v>7.1</v>
      </c>
      <c r="C145" s="28">
        <v>1.1000000000000001</v>
      </c>
      <c r="D145" s="28">
        <v>7.1</v>
      </c>
      <c r="E145" s="19">
        <v>1.3</v>
      </c>
      <c r="F145" s="15" t="s">
        <v>785</v>
      </c>
      <c r="G145" s="17">
        <v>-1</v>
      </c>
      <c r="H145" s="17">
        <v>-1</v>
      </c>
      <c r="I145" s="84">
        <v>-1</v>
      </c>
      <c r="J145" s="1">
        <v>-1</v>
      </c>
      <c r="K145" s="1">
        <v>-1</v>
      </c>
      <c r="L145" s="1">
        <v>-1</v>
      </c>
      <c r="M145" s="1">
        <v>-1</v>
      </c>
      <c r="N145" s="1">
        <v>-1</v>
      </c>
      <c r="O145" s="1">
        <v>-1</v>
      </c>
      <c r="P145" s="1">
        <v>-1</v>
      </c>
      <c r="Q145" s="1">
        <v>-1</v>
      </c>
      <c r="R145" s="1">
        <v>-1</v>
      </c>
      <c r="S145" s="1">
        <v>-1</v>
      </c>
      <c r="T145" s="1">
        <v>-1</v>
      </c>
      <c r="U145" s="1">
        <v>-1</v>
      </c>
      <c r="V145" s="1">
        <v>-1</v>
      </c>
      <c r="W145" s="1">
        <v>-1</v>
      </c>
      <c r="X145" s="1">
        <v>0</v>
      </c>
      <c r="Y145" s="1" t="s">
        <v>301</v>
      </c>
      <c r="Z145" s="1" t="s">
        <v>367</v>
      </c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x14ac:dyDescent="0.3">
      <c r="A146" s="1" t="s">
        <v>368</v>
      </c>
      <c r="B146" s="28">
        <v>8.5</v>
      </c>
      <c r="C146" s="28">
        <v>8.5</v>
      </c>
      <c r="D146" s="28">
        <v>8.5</v>
      </c>
      <c r="E146" s="19">
        <v>3</v>
      </c>
      <c r="F146" s="15" t="s">
        <v>785</v>
      </c>
      <c r="G146" s="17">
        <v>2010</v>
      </c>
      <c r="H146" s="17">
        <v>2010</v>
      </c>
      <c r="I146" s="80" t="s">
        <v>369</v>
      </c>
      <c r="J146" s="61" t="s">
        <v>370</v>
      </c>
      <c r="K146" s="55" t="s">
        <v>371</v>
      </c>
      <c r="L146" s="55" t="s">
        <v>371</v>
      </c>
      <c r="M146" s="1">
        <v>-1</v>
      </c>
      <c r="N146" s="1">
        <v>-1</v>
      </c>
      <c r="O146" s="1">
        <v>-1</v>
      </c>
      <c r="P146" s="1">
        <v>-1</v>
      </c>
      <c r="Q146" s="1">
        <v>-1</v>
      </c>
      <c r="R146" s="1">
        <v>-1</v>
      </c>
      <c r="S146" s="1">
        <v>-1</v>
      </c>
      <c r="T146" s="1">
        <v>-1</v>
      </c>
      <c r="U146" s="1">
        <v>-1</v>
      </c>
      <c r="V146" s="1">
        <v>-1</v>
      </c>
      <c r="W146" s="1">
        <v>-1</v>
      </c>
      <c r="X146" s="1">
        <v>0</v>
      </c>
      <c r="Y146" s="1" t="s">
        <v>301</v>
      </c>
      <c r="Z146" s="1" t="s">
        <v>372</v>
      </c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8" x14ac:dyDescent="0.35">
      <c r="A147" s="96" t="s">
        <v>373</v>
      </c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8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x14ac:dyDescent="0.3">
      <c r="A148" s="1" t="s">
        <v>374</v>
      </c>
      <c r="B148" s="19">
        <v>-1</v>
      </c>
      <c r="C148" s="19">
        <v>-1</v>
      </c>
      <c r="D148" s="19">
        <v>-1</v>
      </c>
      <c r="E148" s="19">
        <v>-1</v>
      </c>
      <c r="F148" s="15" t="s">
        <v>785</v>
      </c>
      <c r="G148" s="17">
        <v>-1</v>
      </c>
      <c r="H148" s="17">
        <v>-1</v>
      </c>
      <c r="I148" s="17">
        <v>-1</v>
      </c>
      <c r="J148" s="1">
        <v>-1</v>
      </c>
      <c r="K148" s="1">
        <v>2011</v>
      </c>
      <c r="L148" s="1">
        <v>14</v>
      </c>
      <c r="M148" s="1">
        <v>-1</v>
      </c>
      <c r="N148" s="1">
        <v>-1</v>
      </c>
      <c r="O148" s="1">
        <v>-1</v>
      </c>
      <c r="P148" s="1">
        <v>-1</v>
      </c>
      <c r="Q148" s="1">
        <v>-1</v>
      </c>
      <c r="R148" s="1">
        <v>-1</v>
      </c>
      <c r="S148" s="1">
        <v>-1</v>
      </c>
      <c r="T148" s="1">
        <v>-1</v>
      </c>
      <c r="U148" s="1">
        <v>-1</v>
      </c>
      <c r="V148" s="1">
        <v>-1</v>
      </c>
      <c r="W148" s="1">
        <v>-1</v>
      </c>
      <c r="X148" s="1">
        <v>3</v>
      </c>
      <c r="Y148" s="1" t="s">
        <v>375</v>
      </c>
      <c r="Z148" s="1" t="s">
        <v>376</v>
      </c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x14ac:dyDescent="0.3">
      <c r="A149" s="1" t="s">
        <v>377</v>
      </c>
      <c r="B149" s="19">
        <v>-1</v>
      </c>
      <c r="C149" s="19">
        <v>-1</v>
      </c>
      <c r="D149" s="19">
        <v>-1</v>
      </c>
      <c r="E149" s="19">
        <v>-1</v>
      </c>
      <c r="F149" s="15" t="s">
        <v>785</v>
      </c>
      <c r="G149" s="17">
        <v>-1</v>
      </c>
      <c r="H149" s="17">
        <v>-1</v>
      </c>
      <c r="I149" s="17">
        <v>-1</v>
      </c>
      <c r="J149" s="1">
        <v>-1</v>
      </c>
      <c r="K149" s="1">
        <v>2011</v>
      </c>
      <c r="L149" s="1">
        <v>14.5</v>
      </c>
      <c r="M149" s="1">
        <v>-1</v>
      </c>
      <c r="N149" s="1">
        <v>-1</v>
      </c>
      <c r="O149" s="1">
        <v>-1</v>
      </c>
      <c r="P149" s="1">
        <v>-1</v>
      </c>
      <c r="Q149" s="1">
        <v>-1</v>
      </c>
      <c r="R149" s="1">
        <v>-1</v>
      </c>
      <c r="S149" s="1">
        <v>-1</v>
      </c>
      <c r="T149" s="1">
        <v>-1</v>
      </c>
      <c r="U149" s="1">
        <v>-1</v>
      </c>
      <c r="V149" s="1">
        <v>-1</v>
      </c>
      <c r="W149" s="1">
        <v>-1</v>
      </c>
      <c r="X149" s="1">
        <v>3</v>
      </c>
      <c r="Y149" s="1" t="s">
        <v>375</v>
      </c>
      <c r="Z149" s="1" t="s">
        <v>378</v>
      </c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x14ac:dyDescent="0.3">
      <c r="A150" s="1" t="s">
        <v>379</v>
      </c>
      <c r="B150" s="19">
        <v>-1</v>
      </c>
      <c r="C150" s="19">
        <v>-1</v>
      </c>
      <c r="D150" s="19">
        <v>-1</v>
      </c>
      <c r="E150" s="19">
        <v>-1</v>
      </c>
      <c r="F150" s="15" t="s">
        <v>785</v>
      </c>
      <c r="G150" s="17">
        <v>-1</v>
      </c>
      <c r="H150" s="17">
        <v>-1</v>
      </c>
      <c r="I150" s="17">
        <v>-1</v>
      </c>
      <c r="J150" s="1">
        <v>-1</v>
      </c>
      <c r="K150" s="1">
        <v>2011</v>
      </c>
      <c r="L150" s="1">
        <v>14</v>
      </c>
      <c r="M150" s="1">
        <v>-1</v>
      </c>
      <c r="N150" s="1">
        <v>-1</v>
      </c>
      <c r="O150" s="1">
        <v>-1</v>
      </c>
      <c r="P150" s="1">
        <v>-1</v>
      </c>
      <c r="Q150" s="1">
        <v>-1</v>
      </c>
      <c r="R150" s="1">
        <v>-1</v>
      </c>
      <c r="S150" s="1">
        <v>-1</v>
      </c>
      <c r="T150" s="1">
        <v>-1</v>
      </c>
      <c r="U150" s="1">
        <v>-1</v>
      </c>
      <c r="V150" s="1">
        <v>-1</v>
      </c>
      <c r="W150" s="1">
        <v>-1</v>
      </c>
      <c r="X150" s="1">
        <v>3</v>
      </c>
      <c r="Y150" s="1" t="s">
        <v>375</v>
      </c>
      <c r="Z150" s="1" t="s">
        <v>380</v>
      </c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x14ac:dyDescent="0.3">
      <c r="A151" s="1" t="s">
        <v>381</v>
      </c>
      <c r="B151" s="19">
        <v>-1</v>
      </c>
      <c r="C151" s="19">
        <v>-1</v>
      </c>
      <c r="D151" s="19">
        <v>-1</v>
      </c>
      <c r="E151" s="19">
        <v>-1</v>
      </c>
      <c r="F151" s="15" t="s">
        <v>785</v>
      </c>
      <c r="G151" s="17">
        <v>-1</v>
      </c>
      <c r="H151" s="17">
        <v>-1</v>
      </c>
      <c r="I151" s="17">
        <v>-1</v>
      </c>
      <c r="J151" s="1">
        <v>-1</v>
      </c>
      <c r="K151" s="1">
        <v>2011</v>
      </c>
      <c r="L151" s="1">
        <v>14.5</v>
      </c>
      <c r="M151" s="1">
        <v>-1</v>
      </c>
      <c r="N151" s="1">
        <v>-1</v>
      </c>
      <c r="O151" s="1">
        <v>-1</v>
      </c>
      <c r="P151" s="1">
        <v>-1</v>
      </c>
      <c r="Q151" s="1">
        <v>-1</v>
      </c>
      <c r="R151" s="1">
        <v>-1</v>
      </c>
      <c r="S151" s="1">
        <v>-1</v>
      </c>
      <c r="T151" s="1">
        <v>-1</v>
      </c>
      <c r="U151" s="1">
        <v>-1</v>
      </c>
      <c r="V151" s="1">
        <v>-1</v>
      </c>
      <c r="W151" s="1">
        <v>-1</v>
      </c>
      <c r="X151" s="1">
        <v>3</v>
      </c>
      <c r="Y151" s="1" t="s">
        <v>375</v>
      </c>
      <c r="Z151" s="1" t="s">
        <v>382</v>
      </c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x14ac:dyDescent="0.3">
      <c r="A152" s="1" t="s">
        <v>383</v>
      </c>
      <c r="B152" s="19">
        <v>-1</v>
      </c>
      <c r="C152" s="19">
        <v>-1</v>
      </c>
      <c r="D152" s="19">
        <v>-1</v>
      </c>
      <c r="E152" s="19">
        <v>-1</v>
      </c>
      <c r="F152" s="15" t="s">
        <v>785</v>
      </c>
      <c r="G152" s="17">
        <v>-1</v>
      </c>
      <c r="H152" s="17">
        <v>-1</v>
      </c>
      <c r="I152" s="17">
        <v>-1</v>
      </c>
      <c r="J152" s="1">
        <v>-1</v>
      </c>
      <c r="K152" s="1">
        <v>2012</v>
      </c>
      <c r="L152" s="1">
        <v>15.1</v>
      </c>
      <c r="M152" s="1">
        <v>-1</v>
      </c>
      <c r="N152" s="1">
        <v>-1</v>
      </c>
      <c r="O152" s="1">
        <v>-1</v>
      </c>
      <c r="P152" s="1">
        <v>-1</v>
      </c>
      <c r="Q152" s="1">
        <v>-1</v>
      </c>
      <c r="R152" s="1">
        <v>-1</v>
      </c>
      <c r="S152" s="1">
        <v>-1</v>
      </c>
      <c r="T152" s="1">
        <v>-1</v>
      </c>
      <c r="U152" s="1">
        <v>-1</v>
      </c>
      <c r="V152" s="1">
        <v>-1</v>
      </c>
      <c r="W152" s="1">
        <v>-1</v>
      </c>
      <c r="X152" s="1">
        <v>3</v>
      </c>
      <c r="Y152" s="1" t="s">
        <v>375</v>
      </c>
      <c r="Z152" s="1" t="s">
        <v>384</v>
      </c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x14ac:dyDescent="0.3">
      <c r="A153" s="1" t="s">
        <v>385</v>
      </c>
      <c r="B153" s="19">
        <v>-1</v>
      </c>
      <c r="C153" s="19">
        <v>-1</v>
      </c>
      <c r="D153" s="19">
        <v>-1</v>
      </c>
      <c r="E153" s="19">
        <v>-1</v>
      </c>
      <c r="F153" s="15" t="s">
        <v>785</v>
      </c>
      <c r="G153" s="17">
        <v>-1</v>
      </c>
      <c r="H153" s="17">
        <v>-1</v>
      </c>
      <c r="I153" s="17">
        <v>-1</v>
      </c>
      <c r="J153" s="1">
        <v>-1</v>
      </c>
      <c r="K153" s="1">
        <v>2012</v>
      </c>
      <c r="L153" s="1">
        <v>15.1</v>
      </c>
      <c r="M153" s="1">
        <v>-1</v>
      </c>
      <c r="N153" s="1">
        <v>-1</v>
      </c>
      <c r="O153" s="1">
        <v>-1</v>
      </c>
      <c r="P153" s="1">
        <v>-1</v>
      </c>
      <c r="Q153" s="1">
        <v>-1</v>
      </c>
      <c r="R153" s="1">
        <v>-1</v>
      </c>
      <c r="S153" s="1">
        <v>-1</v>
      </c>
      <c r="T153" s="1">
        <v>-1</v>
      </c>
      <c r="U153" s="1">
        <v>-1</v>
      </c>
      <c r="V153" s="1">
        <v>-1</v>
      </c>
      <c r="W153" s="1">
        <v>-1</v>
      </c>
      <c r="X153" s="1">
        <v>3</v>
      </c>
      <c r="Y153" s="1" t="s">
        <v>375</v>
      </c>
      <c r="Z153" s="1" t="s">
        <v>386</v>
      </c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x14ac:dyDescent="0.3">
      <c r="A154" s="1" t="s">
        <v>387</v>
      </c>
      <c r="B154" s="19">
        <v>-1</v>
      </c>
      <c r="C154" s="19">
        <v>-1</v>
      </c>
      <c r="D154" s="19">
        <v>-1</v>
      </c>
      <c r="E154" s="19">
        <v>-1</v>
      </c>
      <c r="F154" s="15" t="s">
        <v>785</v>
      </c>
      <c r="G154" s="17">
        <v>-1</v>
      </c>
      <c r="H154" s="17">
        <v>-1</v>
      </c>
      <c r="I154" s="17">
        <v>-1</v>
      </c>
      <c r="J154" s="1">
        <v>-1</v>
      </c>
      <c r="K154" s="1">
        <v>8.6</v>
      </c>
      <c r="L154" s="1">
        <v>9.51</v>
      </c>
      <c r="M154" s="1">
        <v>-1</v>
      </c>
      <c r="N154" s="1">
        <v>-1</v>
      </c>
      <c r="O154" s="1">
        <v>-1</v>
      </c>
      <c r="P154" s="1">
        <v>-1</v>
      </c>
      <c r="Q154" s="1">
        <v>-1</v>
      </c>
      <c r="R154" s="1">
        <v>-1</v>
      </c>
      <c r="S154" s="1">
        <v>-1</v>
      </c>
      <c r="T154" s="1">
        <v>-1</v>
      </c>
      <c r="U154" s="1">
        <v>-1</v>
      </c>
      <c r="V154" s="1">
        <v>-1</v>
      </c>
      <c r="W154" s="1">
        <v>-1</v>
      </c>
      <c r="X154" s="1">
        <v>3</v>
      </c>
      <c r="Y154" s="1" t="s">
        <v>375</v>
      </c>
      <c r="Z154" s="1" t="s">
        <v>388</v>
      </c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x14ac:dyDescent="0.3">
      <c r="A155" s="1" t="s">
        <v>389</v>
      </c>
      <c r="B155" s="19">
        <v>-1</v>
      </c>
      <c r="C155" s="19">
        <v>-1</v>
      </c>
      <c r="D155" s="19">
        <v>-1</v>
      </c>
      <c r="E155" s="19">
        <v>-1</v>
      </c>
      <c r="F155" s="15" t="s">
        <v>785</v>
      </c>
      <c r="G155" s="17">
        <v>-1</v>
      </c>
      <c r="H155" s="17">
        <v>-1</v>
      </c>
      <c r="I155" s="17">
        <v>-1</v>
      </c>
      <c r="J155" s="1">
        <v>-1</v>
      </c>
      <c r="K155" s="1">
        <v>8.6</v>
      </c>
      <c r="L155" s="1">
        <v>9.51</v>
      </c>
      <c r="M155" s="1">
        <v>-1</v>
      </c>
      <c r="N155" s="1">
        <v>-1</v>
      </c>
      <c r="O155" s="1">
        <v>-1</v>
      </c>
      <c r="P155" s="1">
        <v>-1</v>
      </c>
      <c r="Q155" s="1">
        <v>-1</v>
      </c>
      <c r="R155" s="1">
        <v>-1</v>
      </c>
      <c r="S155" s="1">
        <v>-1</v>
      </c>
      <c r="T155" s="1">
        <v>-1</v>
      </c>
      <c r="U155" s="1">
        <v>-1</v>
      </c>
      <c r="V155" s="1">
        <v>-1</v>
      </c>
      <c r="W155" s="1">
        <v>-1</v>
      </c>
      <c r="X155" s="1">
        <v>3</v>
      </c>
      <c r="Y155" s="1" t="s">
        <v>375</v>
      </c>
      <c r="Z155" s="1" t="s">
        <v>390</v>
      </c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x14ac:dyDescent="0.3">
      <c r="A156" s="1" t="s">
        <v>391</v>
      </c>
      <c r="B156" s="19">
        <v>-1</v>
      </c>
      <c r="C156" s="19">
        <v>-1</v>
      </c>
      <c r="D156" s="19">
        <v>-1</v>
      </c>
      <c r="E156" s="19">
        <v>-1</v>
      </c>
      <c r="F156" s="15" t="s">
        <v>785</v>
      </c>
      <c r="G156" s="17">
        <v>-1</v>
      </c>
      <c r="H156" s="17">
        <v>-1</v>
      </c>
      <c r="I156" s="17">
        <v>-1</v>
      </c>
      <c r="J156" s="1">
        <v>-1</v>
      </c>
      <c r="K156" s="1">
        <v>7</v>
      </c>
      <c r="L156" s="1">
        <v>8.01</v>
      </c>
      <c r="M156" s="1">
        <v>-1</v>
      </c>
      <c r="N156" s="1">
        <v>-1</v>
      </c>
      <c r="O156" s="1">
        <v>-1</v>
      </c>
      <c r="P156" s="1">
        <v>-1</v>
      </c>
      <c r="Q156" s="1">
        <v>-1</v>
      </c>
      <c r="R156" s="1">
        <v>-1</v>
      </c>
      <c r="S156" s="1">
        <v>-1</v>
      </c>
      <c r="T156" s="1">
        <v>-1</v>
      </c>
      <c r="U156" s="1">
        <v>-1</v>
      </c>
      <c r="V156" s="1">
        <v>-1</v>
      </c>
      <c r="W156" s="1">
        <v>-1</v>
      </c>
      <c r="X156" s="1">
        <v>3</v>
      </c>
      <c r="Y156" s="1" t="s">
        <v>375</v>
      </c>
      <c r="Z156" s="1" t="s">
        <v>392</v>
      </c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x14ac:dyDescent="0.3">
      <c r="A157" s="1" t="s">
        <v>393</v>
      </c>
      <c r="B157" s="19">
        <v>-1</v>
      </c>
      <c r="C157" s="19">
        <v>-1</v>
      </c>
      <c r="D157" s="19">
        <v>-1</v>
      </c>
      <c r="E157" s="19">
        <v>-1</v>
      </c>
      <c r="F157" s="15" t="s">
        <v>785</v>
      </c>
      <c r="G157" s="17">
        <v>-1</v>
      </c>
      <c r="H157" s="17">
        <v>-1</v>
      </c>
      <c r="I157" s="17">
        <v>-1</v>
      </c>
      <c r="J157" s="1">
        <v>-1</v>
      </c>
      <c r="K157" s="1">
        <v>7.1</v>
      </c>
      <c r="L157" s="1">
        <v>8.8000000000000007</v>
      </c>
      <c r="M157" s="1">
        <v>-1</v>
      </c>
      <c r="N157" s="1">
        <v>-1</v>
      </c>
      <c r="O157" s="1">
        <v>-1</v>
      </c>
      <c r="P157" s="1">
        <v>-1</v>
      </c>
      <c r="Q157" s="1">
        <v>-1</v>
      </c>
      <c r="R157" s="1">
        <v>-1</v>
      </c>
      <c r="S157" s="1">
        <v>-1</v>
      </c>
      <c r="T157" s="1">
        <v>-1</v>
      </c>
      <c r="U157" s="1">
        <v>-1</v>
      </c>
      <c r="V157" s="1">
        <v>-1</v>
      </c>
      <c r="W157" s="1">
        <v>-1</v>
      </c>
      <c r="X157" s="1">
        <v>3</v>
      </c>
      <c r="Y157" s="1" t="s">
        <v>375</v>
      </c>
      <c r="Z157" s="1" t="s">
        <v>394</v>
      </c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x14ac:dyDescent="0.3">
      <c r="A158" s="1" t="s">
        <v>395</v>
      </c>
      <c r="B158" s="19">
        <v>-1</v>
      </c>
      <c r="C158" s="19">
        <v>-1</v>
      </c>
      <c r="D158" s="19">
        <v>-1</v>
      </c>
      <c r="E158" s="19">
        <v>-1</v>
      </c>
      <c r="F158" s="15" t="s">
        <v>785</v>
      </c>
      <c r="G158" s="17">
        <v>-1</v>
      </c>
      <c r="H158" s="17">
        <v>-1</v>
      </c>
      <c r="I158" s="17">
        <v>-1</v>
      </c>
      <c r="J158" s="1">
        <v>-1</v>
      </c>
      <c r="K158" s="1">
        <v>7.1</v>
      </c>
      <c r="L158" s="1">
        <v>8.8000000000000007</v>
      </c>
      <c r="M158" s="1">
        <v>-1</v>
      </c>
      <c r="N158" s="1">
        <v>-1</v>
      </c>
      <c r="O158" s="1">
        <v>-1</v>
      </c>
      <c r="P158" s="1">
        <v>-1</v>
      </c>
      <c r="Q158" s="1">
        <v>-1</v>
      </c>
      <c r="R158" s="1">
        <v>-1</v>
      </c>
      <c r="S158" s="1">
        <v>-1</v>
      </c>
      <c r="T158" s="1">
        <v>-1</v>
      </c>
      <c r="U158" s="1">
        <v>-1</v>
      </c>
      <c r="V158" s="1">
        <v>-1</v>
      </c>
      <c r="W158" s="1">
        <v>-1</v>
      </c>
      <c r="X158" s="1">
        <v>3</v>
      </c>
      <c r="Y158" s="1" t="s">
        <v>375</v>
      </c>
      <c r="Z158" s="1" t="s">
        <v>396</v>
      </c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x14ac:dyDescent="0.3">
      <c r="A159" s="1" t="s">
        <v>397</v>
      </c>
      <c r="B159" s="19">
        <v>-1</v>
      </c>
      <c r="C159" s="19">
        <v>-1</v>
      </c>
      <c r="D159" s="19">
        <v>-1</v>
      </c>
      <c r="E159" s="19">
        <v>-1</v>
      </c>
      <c r="F159" s="15" t="s">
        <v>785</v>
      </c>
      <c r="G159" s="17">
        <v>-1</v>
      </c>
      <c r="H159" s="17">
        <v>-1</v>
      </c>
      <c r="I159" s="17">
        <v>-1</v>
      </c>
      <c r="J159" s="1">
        <v>-1</v>
      </c>
      <c r="K159" s="1">
        <v>8.6</v>
      </c>
      <c r="L159" s="1">
        <v>9.4</v>
      </c>
      <c r="M159" s="1">
        <v>-1</v>
      </c>
      <c r="N159" s="1">
        <v>-1</v>
      </c>
      <c r="O159" s="1">
        <v>-1</v>
      </c>
      <c r="P159" s="1">
        <v>-1</v>
      </c>
      <c r="Q159" s="1">
        <v>-1</v>
      </c>
      <c r="R159" s="1">
        <v>-1</v>
      </c>
      <c r="S159" s="1">
        <v>-1</v>
      </c>
      <c r="T159" s="1">
        <v>-1</v>
      </c>
      <c r="U159" s="1">
        <v>-1</v>
      </c>
      <c r="V159" s="1">
        <v>-1</v>
      </c>
      <c r="W159" s="1">
        <v>-1</v>
      </c>
      <c r="X159" s="1">
        <v>3</v>
      </c>
      <c r="Y159" s="1" t="s">
        <v>375</v>
      </c>
      <c r="Z159" s="1" t="s">
        <v>398</v>
      </c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x14ac:dyDescent="0.3">
      <c r="A160" s="1" t="s">
        <v>399</v>
      </c>
      <c r="B160" s="19">
        <v>-1</v>
      </c>
      <c r="C160" s="19">
        <v>-1</v>
      </c>
      <c r="D160" s="19">
        <v>-1</v>
      </c>
      <c r="E160" s="19">
        <v>-1</v>
      </c>
      <c r="F160" s="15" t="s">
        <v>785</v>
      </c>
      <c r="G160" s="17">
        <v>-1</v>
      </c>
      <c r="H160" s="17">
        <v>-1</v>
      </c>
      <c r="I160" s="17">
        <v>-1</v>
      </c>
      <c r="J160" s="1">
        <v>-1</v>
      </c>
      <c r="K160" s="1">
        <v>7</v>
      </c>
      <c r="L160" s="1">
        <v>8.1</v>
      </c>
      <c r="M160" s="1">
        <v>-1</v>
      </c>
      <c r="N160" s="1">
        <v>-1</v>
      </c>
      <c r="O160" s="1">
        <v>-1</v>
      </c>
      <c r="P160" s="1">
        <v>-1</v>
      </c>
      <c r="Q160" s="1">
        <v>-1</v>
      </c>
      <c r="R160" s="1">
        <v>-1</v>
      </c>
      <c r="S160" s="1">
        <v>-1</v>
      </c>
      <c r="T160" s="1">
        <v>-1</v>
      </c>
      <c r="U160" s="1">
        <v>-1</v>
      </c>
      <c r="V160" s="1">
        <v>-1</v>
      </c>
      <c r="W160" s="1">
        <v>-1</v>
      </c>
      <c r="X160" s="1">
        <v>3</v>
      </c>
      <c r="Y160" s="1" t="s">
        <v>375</v>
      </c>
      <c r="Z160" s="1" t="s">
        <v>400</v>
      </c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x14ac:dyDescent="0.3">
      <c r="A161" s="1" t="s">
        <v>401</v>
      </c>
      <c r="B161" s="19">
        <v>-1</v>
      </c>
      <c r="C161" s="19">
        <v>-1</v>
      </c>
      <c r="D161" s="19">
        <v>-1</v>
      </c>
      <c r="E161" s="19">
        <v>-1</v>
      </c>
      <c r="F161" s="15" t="s">
        <v>785</v>
      </c>
      <c r="G161" s="17">
        <v>-1</v>
      </c>
      <c r="H161" s="17">
        <v>-1</v>
      </c>
      <c r="I161" s="17">
        <v>-1</v>
      </c>
      <c r="J161" s="1">
        <v>-1</v>
      </c>
      <c r="K161" s="1">
        <v>8.1999999999999993</v>
      </c>
      <c r="L161" s="1">
        <v>9.02</v>
      </c>
      <c r="M161" s="1">
        <v>-1</v>
      </c>
      <c r="N161" s="1">
        <v>-1</v>
      </c>
      <c r="O161" s="1">
        <v>-1</v>
      </c>
      <c r="P161" s="1">
        <v>-1</v>
      </c>
      <c r="Q161" s="1">
        <v>-1</v>
      </c>
      <c r="R161" s="1">
        <v>-1</v>
      </c>
      <c r="S161" s="1">
        <v>-1</v>
      </c>
      <c r="T161" s="1">
        <v>-1</v>
      </c>
      <c r="U161" s="1">
        <v>-1</v>
      </c>
      <c r="V161" s="1">
        <v>-1</v>
      </c>
      <c r="W161" s="1">
        <v>-1</v>
      </c>
      <c r="X161" s="1">
        <v>3</v>
      </c>
      <c r="Y161" s="1" t="s">
        <v>375</v>
      </c>
      <c r="Z161" s="1" t="s">
        <v>402</v>
      </c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x14ac:dyDescent="0.3">
      <c r="A162" s="1" t="s">
        <v>403</v>
      </c>
      <c r="B162" s="19">
        <v>-1</v>
      </c>
      <c r="C162" s="19">
        <v>-1</v>
      </c>
      <c r="D162" s="19">
        <v>-1</v>
      </c>
      <c r="E162" s="19">
        <v>-1</v>
      </c>
      <c r="F162" s="15" t="s">
        <v>785</v>
      </c>
      <c r="G162" s="17">
        <v>-1</v>
      </c>
      <c r="H162" s="17">
        <v>-1</v>
      </c>
      <c r="I162" s="17">
        <v>-1</v>
      </c>
      <c r="J162" s="1">
        <v>-1</v>
      </c>
      <c r="K162" s="1">
        <v>8.1999999999999993</v>
      </c>
      <c r="L162" s="1">
        <v>9.02</v>
      </c>
      <c r="M162" s="1">
        <v>-1</v>
      </c>
      <c r="N162" s="1">
        <v>-1</v>
      </c>
      <c r="O162" s="1">
        <v>-1</v>
      </c>
      <c r="P162" s="1">
        <v>-1</v>
      </c>
      <c r="Q162" s="1">
        <v>-1</v>
      </c>
      <c r="R162" s="1">
        <v>-1</v>
      </c>
      <c r="S162" s="1">
        <v>-1</v>
      </c>
      <c r="T162" s="1">
        <v>-1</v>
      </c>
      <c r="U162" s="1">
        <v>-1</v>
      </c>
      <c r="V162" s="1">
        <v>-1</v>
      </c>
      <c r="W162" s="1">
        <v>-1</v>
      </c>
      <c r="X162" s="1">
        <v>3</v>
      </c>
      <c r="Y162" s="1" t="s">
        <v>375</v>
      </c>
      <c r="Z162" s="1" t="s">
        <v>404</v>
      </c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x14ac:dyDescent="0.3">
      <c r="A163" s="1" t="s">
        <v>405</v>
      </c>
      <c r="B163" s="19">
        <v>-1</v>
      </c>
      <c r="C163" s="19">
        <v>-1</v>
      </c>
      <c r="D163" s="19">
        <v>-1</v>
      </c>
      <c r="E163" s="19">
        <v>-1</v>
      </c>
      <c r="F163" s="15" t="s">
        <v>785</v>
      </c>
      <c r="G163" s="17">
        <v>-1</v>
      </c>
      <c r="H163" s="17">
        <v>-1</v>
      </c>
      <c r="I163" s="17">
        <v>-1</v>
      </c>
      <c r="J163" s="1">
        <v>-1</v>
      </c>
      <c r="K163" s="1">
        <v>2012</v>
      </c>
      <c r="L163" s="1">
        <v>15.1</v>
      </c>
      <c r="M163" s="1">
        <v>-1</v>
      </c>
      <c r="N163" s="1">
        <v>-1</v>
      </c>
      <c r="O163" s="1">
        <v>-1</v>
      </c>
      <c r="P163" s="1">
        <v>-1</v>
      </c>
      <c r="Q163" s="1">
        <v>-1</v>
      </c>
      <c r="R163" s="1">
        <v>-1</v>
      </c>
      <c r="S163" s="1">
        <v>-1</v>
      </c>
      <c r="T163" s="1">
        <v>-1</v>
      </c>
      <c r="U163" s="1">
        <v>-1</v>
      </c>
      <c r="V163" s="1">
        <v>-1</v>
      </c>
      <c r="W163" s="1">
        <v>-1</v>
      </c>
      <c r="X163" s="1">
        <v>3</v>
      </c>
      <c r="Y163" s="1" t="s">
        <v>375</v>
      </c>
      <c r="Z163" s="1" t="s">
        <v>406</v>
      </c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x14ac:dyDescent="0.3">
      <c r="A164" s="1" t="s">
        <v>407</v>
      </c>
      <c r="B164" s="19">
        <v>-1</v>
      </c>
      <c r="C164" s="19">
        <v>-1</v>
      </c>
      <c r="D164" s="19">
        <v>-1</v>
      </c>
      <c r="E164" s="19">
        <v>-1</v>
      </c>
      <c r="F164" s="15" t="s">
        <v>785</v>
      </c>
      <c r="G164" s="17">
        <v>-1</v>
      </c>
      <c r="H164" s="17">
        <v>-1</v>
      </c>
      <c r="I164" s="17">
        <v>-1</v>
      </c>
      <c r="J164" s="1">
        <v>-1</v>
      </c>
      <c r="K164" s="1">
        <v>8.6</v>
      </c>
      <c r="L164" s="1">
        <v>9.4</v>
      </c>
      <c r="M164" s="1">
        <v>-1</v>
      </c>
      <c r="N164" s="1">
        <v>-1</v>
      </c>
      <c r="O164" s="1">
        <v>-1</v>
      </c>
      <c r="P164" s="1">
        <v>-1</v>
      </c>
      <c r="Q164" s="1">
        <v>-1</v>
      </c>
      <c r="R164" s="1">
        <v>-1</v>
      </c>
      <c r="S164" s="1">
        <v>-1</v>
      </c>
      <c r="T164" s="1">
        <v>-1</v>
      </c>
      <c r="U164" s="1">
        <v>-1</v>
      </c>
      <c r="V164" s="1">
        <v>-1</v>
      </c>
      <c r="W164" s="1">
        <v>-1</v>
      </c>
      <c r="X164" s="1">
        <v>3</v>
      </c>
      <c r="Y164" s="1" t="s">
        <v>375</v>
      </c>
      <c r="Z164" s="1" t="s">
        <v>408</v>
      </c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x14ac:dyDescent="0.3">
      <c r="A165" s="1" t="s">
        <v>409</v>
      </c>
      <c r="B165" s="19">
        <v>-1</v>
      </c>
      <c r="C165" s="19">
        <v>-1</v>
      </c>
      <c r="D165" s="19">
        <v>-1</v>
      </c>
      <c r="E165" s="19">
        <v>-1</v>
      </c>
      <c r="F165" s="15" t="s">
        <v>785</v>
      </c>
      <c r="G165" s="17">
        <v>-1</v>
      </c>
      <c r="H165" s="17">
        <v>-1</v>
      </c>
      <c r="I165" s="17">
        <v>-1</v>
      </c>
      <c r="J165" s="1">
        <v>-1</v>
      </c>
      <c r="K165" s="1">
        <v>2009</v>
      </c>
      <c r="L165" s="1">
        <v>9.6</v>
      </c>
      <c r="M165" s="1">
        <v>-1</v>
      </c>
      <c r="N165" s="1">
        <v>-1</v>
      </c>
      <c r="O165" s="1">
        <v>-1</v>
      </c>
      <c r="P165" s="1">
        <v>-1</v>
      </c>
      <c r="Q165" s="1">
        <v>-1</v>
      </c>
      <c r="R165" s="1">
        <v>-1</v>
      </c>
      <c r="S165" s="1">
        <v>-1</v>
      </c>
      <c r="T165" s="1">
        <v>-1</v>
      </c>
      <c r="U165" s="1">
        <v>-1</v>
      </c>
      <c r="V165" s="1">
        <v>-1</v>
      </c>
      <c r="W165" s="1">
        <v>-1</v>
      </c>
      <c r="X165" s="1">
        <v>3</v>
      </c>
      <c r="Y165" s="1" t="s">
        <v>375</v>
      </c>
      <c r="Z165" s="1" t="s">
        <v>410</v>
      </c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x14ac:dyDescent="0.3">
      <c r="A166" s="1" t="s">
        <v>411</v>
      </c>
      <c r="B166" s="19">
        <v>-1</v>
      </c>
      <c r="C166" s="19">
        <v>-1</v>
      </c>
      <c r="D166" s="19">
        <v>-1</v>
      </c>
      <c r="E166" s="19">
        <v>-1</v>
      </c>
      <c r="F166" s="15" t="s">
        <v>785</v>
      </c>
      <c r="G166" s="17">
        <v>-1</v>
      </c>
      <c r="H166" s="17">
        <v>-1</v>
      </c>
      <c r="I166" s="17">
        <v>-1</v>
      </c>
      <c r="J166" s="1">
        <v>-1</v>
      </c>
      <c r="K166" s="1">
        <v>2014</v>
      </c>
      <c r="L166" s="1">
        <v>17.100000000000001</v>
      </c>
      <c r="M166" s="1">
        <v>-1</v>
      </c>
      <c r="N166" s="1">
        <v>-1</v>
      </c>
      <c r="O166" s="1">
        <v>-1</v>
      </c>
      <c r="P166" s="1">
        <v>-1</v>
      </c>
      <c r="Q166" s="1">
        <v>-1</v>
      </c>
      <c r="R166" s="1">
        <v>-1</v>
      </c>
      <c r="S166" s="1">
        <v>-1</v>
      </c>
      <c r="T166" s="1">
        <v>-1</v>
      </c>
      <c r="U166" s="1">
        <v>-1</v>
      </c>
      <c r="V166" s="1">
        <v>-1</v>
      </c>
      <c r="W166" s="1">
        <v>-1</v>
      </c>
      <c r="X166" s="1">
        <v>3</v>
      </c>
      <c r="Y166" s="1" t="s">
        <v>375</v>
      </c>
      <c r="Z166" s="1" t="s">
        <v>412</v>
      </c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x14ac:dyDescent="0.3">
      <c r="A167" s="1" t="s">
        <v>413</v>
      </c>
      <c r="B167" s="19">
        <v>-1</v>
      </c>
      <c r="C167" s="19">
        <v>-1</v>
      </c>
      <c r="D167" s="19">
        <v>-1</v>
      </c>
      <c r="E167" s="19">
        <v>-1</v>
      </c>
      <c r="F167" s="15" t="s">
        <v>785</v>
      </c>
      <c r="G167" s="17">
        <v>-1</v>
      </c>
      <c r="H167" s="17">
        <v>-1</v>
      </c>
      <c r="I167" s="17">
        <v>-1</v>
      </c>
      <c r="J167" s="1">
        <v>-1</v>
      </c>
      <c r="K167" s="1">
        <v>8.5</v>
      </c>
      <c r="L167" s="1">
        <v>9.3000000000000007</v>
      </c>
      <c r="M167" s="1">
        <v>-1</v>
      </c>
      <c r="N167" s="1">
        <v>-1</v>
      </c>
      <c r="O167" s="1">
        <v>-1</v>
      </c>
      <c r="P167" s="1">
        <v>-1</v>
      </c>
      <c r="Q167" s="1">
        <v>-1</v>
      </c>
      <c r="R167" s="1">
        <v>-1</v>
      </c>
      <c r="S167" s="1">
        <v>-1</v>
      </c>
      <c r="T167" s="1">
        <v>-1</v>
      </c>
      <c r="U167" s="1">
        <v>-1</v>
      </c>
      <c r="V167" s="1">
        <v>-1</v>
      </c>
      <c r="W167" s="1">
        <v>-1</v>
      </c>
      <c r="X167" s="1">
        <v>3</v>
      </c>
      <c r="Y167" s="1" t="s">
        <v>375</v>
      </c>
      <c r="Z167" s="1" t="s">
        <v>414</v>
      </c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x14ac:dyDescent="0.3">
      <c r="A168" s="1" t="s">
        <v>415</v>
      </c>
      <c r="B168" s="19">
        <v>-1</v>
      </c>
      <c r="C168" s="19">
        <v>-1</v>
      </c>
      <c r="D168" s="19">
        <v>-1</v>
      </c>
      <c r="E168" s="19">
        <v>-1</v>
      </c>
      <c r="F168" s="15" t="s">
        <v>785</v>
      </c>
      <c r="G168" s="17">
        <v>-1</v>
      </c>
      <c r="H168" s="17">
        <v>-1</v>
      </c>
      <c r="I168" s="17">
        <v>-1</v>
      </c>
      <c r="J168" s="1">
        <v>-1</v>
      </c>
      <c r="K168" s="1">
        <v>2010</v>
      </c>
      <c r="L168" s="1">
        <v>9.8000000000000007</v>
      </c>
      <c r="M168" s="1">
        <v>-1</v>
      </c>
      <c r="N168" s="1">
        <v>-1</v>
      </c>
      <c r="O168" s="1">
        <v>-1</v>
      </c>
      <c r="P168" s="1">
        <v>-1</v>
      </c>
      <c r="Q168" s="1">
        <v>-1</v>
      </c>
      <c r="R168" s="1">
        <v>-1</v>
      </c>
      <c r="S168" s="1">
        <v>-1</v>
      </c>
      <c r="T168" s="1">
        <v>-1</v>
      </c>
      <c r="U168" s="1">
        <v>-1</v>
      </c>
      <c r="V168" s="1">
        <v>-1</v>
      </c>
      <c r="W168" s="1">
        <v>-1</v>
      </c>
      <c r="X168" s="1">
        <v>3</v>
      </c>
      <c r="Y168" s="1" t="s">
        <v>375</v>
      </c>
      <c r="Z168" s="1" t="s">
        <v>416</v>
      </c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x14ac:dyDescent="0.3">
      <c r="A169" s="1" t="s">
        <v>417</v>
      </c>
      <c r="B169" s="19">
        <v>-1</v>
      </c>
      <c r="C169" s="19">
        <v>-1</v>
      </c>
      <c r="D169" s="19">
        <v>-1</v>
      </c>
      <c r="E169" s="19">
        <v>-1</v>
      </c>
      <c r="F169" s="15" t="s">
        <v>785</v>
      </c>
      <c r="G169" s="17">
        <v>-1</v>
      </c>
      <c r="H169" s="17">
        <v>-1</v>
      </c>
      <c r="I169" s="17">
        <v>-1</v>
      </c>
      <c r="J169" s="1">
        <v>-1</v>
      </c>
      <c r="K169" s="1">
        <v>2014</v>
      </c>
      <c r="L169" s="1">
        <v>17.100000000000001</v>
      </c>
      <c r="M169" s="1">
        <v>-1</v>
      </c>
      <c r="N169" s="1">
        <v>-1</v>
      </c>
      <c r="O169" s="1">
        <v>-1</v>
      </c>
      <c r="P169" s="1">
        <v>-1</v>
      </c>
      <c r="Q169" s="1">
        <v>-1</v>
      </c>
      <c r="R169" s="1">
        <v>-1</v>
      </c>
      <c r="S169" s="1">
        <v>-1</v>
      </c>
      <c r="T169" s="1">
        <v>-1</v>
      </c>
      <c r="U169" s="1">
        <v>-1</v>
      </c>
      <c r="V169" s="1">
        <v>-1</v>
      </c>
      <c r="W169" s="1">
        <v>-1</v>
      </c>
      <c r="X169" s="1">
        <v>3</v>
      </c>
      <c r="Y169" s="1" t="s">
        <v>375</v>
      </c>
      <c r="Z169" s="1" t="s">
        <v>418</v>
      </c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x14ac:dyDescent="0.3">
      <c r="A170" s="1" t="s">
        <v>419</v>
      </c>
      <c r="B170" s="19">
        <v>-1</v>
      </c>
      <c r="C170" s="19">
        <v>-1</v>
      </c>
      <c r="D170" s="19">
        <v>-1</v>
      </c>
      <c r="E170" s="19">
        <v>-1</v>
      </c>
      <c r="F170" s="15" t="s">
        <v>785</v>
      </c>
      <c r="G170" s="17">
        <v>-1</v>
      </c>
      <c r="H170" s="17">
        <v>-1</v>
      </c>
      <c r="I170" s="17">
        <v>-1</v>
      </c>
      <c r="J170" s="1">
        <v>-1</v>
      </c>
      <c r="K170" s="1">
        <v>8.6</v>
      </c>
      <c r="L170" s="1">
        <v>9.4</v>
      </c>
      <c r="M170" s="1">
        <v>-1</v>
      </c>
      <c r="N170" s="1">
        <v>-1</v>
      </c>
      <c r="O170" s="1">
        <v>-1</v>
      </c>
      <c r="P170" s="1">
        <v>-1</v>
      </c>
      <c r="Q170" s="1">
        <v>-1</v>
      </c>
      <c r="R170" s="1">
        <v>-1</v>
      </c>
      <c r="S170" s="1">
        <v>-1</v>
      </c>
      <c r="T170" s="1">
        <v>-1</v>
      </c>
      <c r="U170" s="1">
        <v>-1</v>
      </c>
      <c r="V170" s="1">
        <v>-1</v>
      </c>
      <c r="W170" s="1">
        <v>-1</v>
      </c>
      <c r="X170" s="1">
        <v>3</v>
      </c>
      <c r="Y170" s="1" t="s">
        <v>375</v>
      </c>
      <c r="Z170" s="1" t="s">
        <v>420</v>
      </c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8" x14ac:dyDescent="0.35">
      <c r="A171" s="96" t="s">
        <v>421</v>
      </c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8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x14ac:dyDescent="0.3">
      <c r="A172" s="1" t="s">
        <v>17</v>
      </c>
      <c r="B172" s="18">
        <v>7.1</v>
      </c>
      <c r="C172" s="18">
        <v>1.1000000000000001</v>
      </c>
      <c r="D172" s="18">
        <v>7.1</v>
      </c>
      <c r="E172" s="18">
        <v>1.1000000000000001</v>
      </c>
      <c r="F172" s="15" t="s">
        <v>785</v>
      </c>
      <c r="G172" s="16">
        <v>7.1</v>
      </c>
      <c r="H172" s="16">
        <v>7.1</v>
      </c>
      <c r="I172" s="80">
        <v>1.1000000000000001</v>
      </c>
      <c r="J172" s="1"/>
      <c r="K172" s="1">
        <v>-1</v>
      </c>
      <c r="L172" s="1">
        <v>-1</v>
      </c>
      <c r="M172" s="1">
        <v>-1</v>
      </c>
      <c r="N172" s="1">
        <v>-1</v>
      </c>
      <c r="O172" s="1">
        <v>-1</v>
      </c>
      <c r="P172" s="1">
        <v>-1</v>
      </c>
      <c r="Q172" s="1">
        <v>-1</v>
      </c>
      <c r="R172" s="1">
        <v>-1</v>
      </c>
      <c r="S172" s="1">
        <v>-1</v>
      </c>
      <c r="T172" s="1">
        <v>-1</v>
      </c>
      <c r="U172" s="1">
        <v>-1</v>
      </c>
      <c r="V172" s="1">
        <v>-1</v>
      </c>
      <c r="W172" s="1">
        <v>-1</v>
      </c>
      <c r="X172" s="1">
        <v>0</v>
      </c>
      <c r="Y172" s="1" t="s">
        <v>422</v>
      </c>
      <c r="Z172" s="1" t="s">
        <v>423</v>
      </c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x14ac:dyDescent="0.3">
      <c r="A173" s="1" t="s">
        <v>424</v>
      </c>
      <c r="B173" s="18">
        <v>7.1</v>
      </c>
      <c r="C173" s="18">
        <v>1.1000000000000001</v>
      </c>
      <c r="D173" s="18">
        <v>7.1</v>
      </c>
      <c r="E173" s="18">
        <v>1.1100000000000001</v>
      </c>
      <c r="F173" s="15" t="s">
        <v>785</v>
      </c>
      <c r="G173" s="16">
        <v>7.1</v>
      </c>
      <c r="H173" s="16">
        <v>7.1</v>
      </c>
      <c r="I173" s="80">
        <v>1.1100000000000001</v>
      </c>
      <c r="J173" s="1"/>
      <c r="K173" s="1">
        <v>-1</v>
      </c>
      <c r="L173" s="1">
        <v>-1</v>
      </c>
      <c r="M173" s="1">
        <v>-1</v>
      </c>
      <c r="N173" s="1">
        <v>-1</v>
      </c>
      <c r="O173" s="1">
        <v>-1</v>
      </c>
      <c r="P173" s="1">
        <v>-1</v>
      </c>
      <c r="Q173" s="1">
        <v>-1</v>
      </c>
      <c r="R173" s="1">
        <v>-1</v>
      </c>
      <c r="S173" s="1">
        <v>-1</v>
      </c>
      <c r="T173" s="1">
        <v>-1</v>
      </c>
      <c r="U173" s="1">
        <v>-1</v>
      </c>
      <c r="V173" s="1">
        <v>-1</v>
      </c>
      <c r="W173" s="1">
        <v>-1</v>
      </c>
      <c r="X173" s="1">
        <v>0</v>
      </c>
      <c r="Y173" s="1" t="s">
        <v>422</v>
      </c>
      <c r="Z173" s="1" t="s">
        <v>425</v>
      </c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s="22" customFormat="1" x14ac:dyDescent="0.3">
      <c r="A174" s="20" t="s">
        <v>426</v>
      </c>
      <c r="B174" s="21">
        <v>8.2100000000000009</v>
      </c>
      <c r="C174" s="21">
        <v>8.2100000000000009</v>
      </c>
      <c r="D174" s="21">
        <v>8.2100000000000009</v>
      </c>
      <c r="E174" s="21">
        <v>2.41</v>
      </c>
      <c r="F174" s="15" t="s">
        <v>785</v>
      </c>
      <c r="G174" s="21">
        <v>8.6</v>
      </c>
      <c r="H174" s="21">
        <v>8.6</v>
      </c>
      <c r="I174" s="83">
        <v>3</v>
      </c>
      <c r="J174" s="20">
        <v>-1</v>
      </c>
      <c r="K174" s="20">
        <v>-1</v>
      </c>
      <c r="L174" s="20">
        <v>-1</v>
      </c>
      <c r="M174" s="20">
        <v>-1</v>
      </c>
      <c r="N174" s="20">
        <v>-1</v>
      </c>
      <c r="O174" s="20">
        <v>-1</v>
      </c>
      <c r="P174" s="20">
        <v>-1</v>
      </c>
      <c r="Q174" s="20">
        <v>-1</v>
      </c>
      <c r="R174" s="20">
        <v>-1</v>
      </c>
      <c r="S174" s="20">
        <v>-1</v>
      </c>
      <c r="T174" s="20">
        <v>-1</v>
      </c>
      <c r="U174" s="20">
        <v>-1</v>
      </c>
      <c r="V174" s="20">
        <v>-1</v>
      </c>
      <c r="W174" s="20">
        <v>-1</v>
      </c>
      <c r="X174" s="20">
        <v>3</v>
      </c>
      <c r="Y174" s="20" t="s">
        <v>53</v>
      </c>
      <c r="Z174" s="20" t="s">
        <v>427</v>
      </c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</row>
    <row r="175" spans="1:50" s="22" customFormat="1" x14ac:dyDescent="0.3">
      <c r="A175" s="20" t="s">
        <v>428</v>
      </c>
      <c r="B175" s="21">
        <v>8.5</v>
      </c>
      <c r="C175" s="21">
        <v>8.5</v>
      </c>
      <c r="D175" s="21">
        <v>2.41</v>
      </c>
      <c r="E175" s="21">
        <v>2.41</v>
      </c>
      <c r="F175" s="15" t="s">
        <v>785</v>
      </c>
      <c r="G175" s="21">
        <v>8.5</v>
      </c>
      <c r="H175" s="21">
        <v>8.6</v>
      </c>
      <c r="I175" s="83">
        <v>3.21</v>
      </c>
      <c r="J175" s="20">
        <v>-1</v>
      </c>
      <c r="K175" s="20">
        <v>-1</v>
      </c>
      <c r="L175" s="20">
        <v>-1</v>
      </c>
      <c r="M175" s="20">
        <v>-1</v>
      </c>
      <c r="N175" s="20">
        <v>-1</v>
      </c>
      <c r="O175" s="20">
        <v>-1</v>
      </c>
      <c r="P175" s="20">
        <v>-1</v>
      </c>
      <c r="Q175" s="20">
        <v>-1</v>
      </c>
      <c r="R175" s="20">
        <v>-1</v>
      </c>
      <c r="S175" s="20">
        <v>-1</v>
      </c>
      <c r="T175" s="20">
        <v>-1</v>
      </c>
      <c r="U175" s="20">
        <v>-1</v>
      </c>
      <c r="V175" s="20">
        <v>-1</v>
      </c>
      <c r="W175" s="20">
        <v>-1</v>
      </c>
      <c r="X175" s="20">
        <v>3</v>
      </c>
      <c r="Y175" s="20" t="s">
        <v>53</v>
      </c>
      <c r="Z175" s="20" t="s">
        <v>429</v>
      </c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</row>
    <row r="176" spans="1:50" x14ac:dyDescent="0.3">
      <c r="A176" s="1" t="s">
        <v>430</v>
      </c>
      <c r="B176" s="18">
        <v>8.61</v>
      </c>
      <c r="C176" s="18">
        <v>8.61</v>
      </c>
      <c r="D176" s="18">
        <v>8.61</v>
      </c>
      <c r="E176" s="18">
        <v>3.2</v>
      </c>
      <c r="F176" s="15" t="s">
        <v>785</v>
      </c>
      <c r="G176" s="16">
        <v>8.61</v>
      </c>
      <c r="H176" s="16">
        <v>8.61</v>
      </c>
      <c r="I176" s="80">
        <v>3.21</v>
      </c>
      <c r="J176" s="1">
        <v>-1</v>
      </c>
      <c r="K176" s="1">
        <v>-1</v>
      </c>
      <c r="L176" s="1">
        <v>-1</v>
      </c>
      <c r="M176" s="1">
        <v>-1</v>
      </c>
      <c r="N176" s="1">
        <v>8.2100000000000009</v>
      </c>
      <c r="O176" s="1">
        <v>8.2100000000000009</v>
      </c>
      <c r="P176" s="1">
        <v>8.2100000000000009</v>
      </c>
      <c r="Q176" s="1">
        <v>3.1</v>
      </c>
      <c r="R176" s="1" t="s">
        <v>431</v>
      </c>
      <c r="S176" s="1">
        <v>-1</v>
      </c>
      <c r="T176" s="1">
        <v>-1</v>
      </c>
      <c r="U176" s="1">
        <v>-1</v>
      </c>
      <c r="V176" s="1">
        <v>-1</v>
      </c>
      <c r="W176" s="1">
        <v>-1</v>
      </c>
      <c r="X176" s="1">
        <v>3</v>
      </c>
      <c r="Y176" s="1" t="s">
        <v>53</v>
      </c>
      <c r="Z176" s="1" t="s">
        <v>432</v>
      </c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x14ac:dyDescent="0.3">
      <c r="A177" s="1" t="s">
        <v>433</v>
      </c>
      <c r="B177" s="18">
        <v>2009</v>
      </c>
      <c r="C177" s="18">
        <v>2009</v>
      </c>
      <c r="D177" s="18">
        <v>2009</v>
      </c>
      <c r="E177" s="18">
        <v>3.3</v>
      </c>
      <c r="F177" s="15" t="s">
        <v>785</v>
      </c>
      <c r="G177" s="16">
        <v>2009</v>
      </c>
      <c r="H177" s="16">
        <v>2009</v>
      </c>
      <c r="I177" s="80">
        <v>3.3</v>
      </c>
      <c r="J177" s="1">
        <v>-1</v>
      </c>
      <c r="K177" s="1">
        <v>-1</v>
      </c>
      <c r="L177" s="1">
        <v>-1</v>
      </c>
      <c r="M177" s="1">
        <v>-1</v>
      </c>
      <c r="N177" s="1">
        <v>2009.1</v>
      </c>
      <c r="O177" s="1">
        <v>2009.1</v>
      </c>
      <c r="P177" s="1">
        <v>2009.1</v>
      </c>
      <c r="Q177" s="1">
        <v>3.4</v>
      </c>
      <c r="R177" s="1" t="s">
        <v>434</v>
      </c>
      <c r="S177" s="1">
        <v>-1</v>
      </c>
      <c r="T177" s="1">
        <v>-1</v>
      </c>
      <c r="U177" s="1">
        <v>-1</v>
      </c>
      <c r="V177" s="1">
        <v>-1</v>
      </c>
      <c r="W177" s="1">
        <v>-1</v>
      </c>
      <c r="X177" s="1">
        <v>3</v>
      </c>
      <c r="Y177" s="1" t="s">
        <v>53</v>
      </c>
      <c r="Z177" s="1" t="s">
        <v>435</v>
      </c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x14ac:dyDescent="0.3">
      <c r="A178" s="1" t="s">
        <v>436</v>
      </c>
      <c r="B178" s="18">
        <v>2009</v>
      </c>
      <c r="C178" s="18">
        <v>2009</v>
      </c>
      <c r="D178" s="18">
        <v>2009</v>
      </c>
      <c r="E178" s="18">
        <v>3.2</v>
      </c>
      <c r="F178" s="15" t="s">
        <v>785</v>
      </c>
      <c r="G178" s="16">
        <v>2009</v>
      </c>
      <c r="H178" s="16">
        <v>2009</v>
      </c>
      <c r="I178" s="80">
        <v>3.21</v>
      </c>
      <c r="J178" s="1">
        <v>-1</v>
      </c>
      <c r="K178" s="1">
        <v>-1</v>
      </c>
      <c r="L178" s="1">
        <v>-1</v>
      </c>
      <c r="M178" s="1">
        <v>-1</v>
      </c>
      <c r="N178" s="1">
        <v>2009</v>
      </c>
      <c r="O178" s="1">
        <v>2009</v>
      </c>
      <c r="P178" s="1">
        <v>2009</v>
      </c>
      <c r="Q178" s="1">
        <v>3.21</v>
      </c>
      <c r="R178" s="1" t="s">
        <v>437</v>
      </c>
      <c r="S178" s="1">
        <v>-1</v>
      </c>
      <c r="T178" s="1">
        <v>-1</v>
      </c>
      <c r="U178" s="1">
        <v>-1</v>
      </c>
      <c r="V178" s="1">
        <v>-1</v>
      </c>
      <c r="W178" s="1">
        <v>-1</v>
      </c>
      <c r="X178" s="1">
        <v>3</v>
      </c>
      <c r="Y178" s="1" t="s">
        <v>53</v>
      </c>
      <c r="Z178" s="1" t="s">
        <v>438</v>
      </c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x14ac:dyDescent="0.3">
      <c r="A179" s="1" t="s">
        <v>439</v>
      </c>
      <c r="B179" s="18">
        <v>2009</v>
      </c>
      <c r="C179" s="18">
        <v>2009</v>
      </c>
      <c r="D179" s="18">
        <v>2009</v>
      </c>
      <c r="E179" s="18">
        <v>3.3</v>
      </c>
      <c r="F179" s="15" t="s">
        <v>785</v>
      </c>
      <c r="G179" s="16">
        <v>2009</v>
      </c>
      <c r="H179" s="16">
        <v>2009</v>
      </c>
      <c r="I179" s="80">
        <v>3.3</v>
      </c>
      <c r="J179" s="1">
        <v>-1</v>
      </c>
      <c r="K179" s="1">
        <v>-1</v>
      </c>
      <c r="L179" s="1">
        <v>-1</v>
      </c>
      <c r="M179" s="1">
        <v>-1</v>
      </c>
      <c r="N179" s="1">
        <v>-1</v>
      </c>
      <c r="O179" s="1">
        <v>-1</v>
      </c>
      <c r="P179" s="1">
        <v>-1</v>
      </c>
      <c r="Q179" s="1">
        <v>-1</v>
      </c>
      <c r="R179" s="1">
        <v>-1</v>
      </c>
      <c r="S179" s="1">
        <v>-1</v>
      </c>
      <c r="T179" s="1">
        <v>-1</v>
      </c>
      <c r="U179" s="1">
        <v>-1</v>
      </c>
      <c r="V179" s="1">
        <v>-1</v>
      </c>
      <c r="W179" s="1">
        <v>-1</v>
      </c>
      <c r="X179" s="1">
        <v>3</v>
      </c>
      <c r="Y179" s="1" t="s">
        <v>53</v>
      </c>
      <c r="Z179" s="1" t="s">
        <v>440</v>
      </c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x14ac:dyDescent="0.3">
      <c r="A180" s="1" t="s">
        <v>441</v>
      </c>
      <c r="B180" s="18">
        <v>2014</v>
      </c>
      <c r="C180" s="18">
        <v>2014</v>
      </c>
      <c r="D180" s="18">
        <v>2014</v>
      </c>
      <c r="E180" s="18">
        <v>14</v>
      </c>
      <c r="F180" s="15" t="s">
        <v>785</v>
      </c>
      <c r="G180" s="16">
        <v>2014</v>
      </c>
      <c r="H180" s="16">
        <v>2014</v>
      </c>
      <c r="I180" s="80">
        <v>14</v>
      </c>
      <c r="J180" s="1">
        <v>-1</v>
      </c>
      <c r="K180" s="1">
        <v>-1</v>
      </c>
      <c r="L180" s="1">
        <v>-1</v>
      </c>
      <c r="M180" s="1">
        <v>-1</v>
      </c>
      <c r="N180" s="1">
        <v>2014</v>
      </c>
      <c r="O180" s="1">
        <v>2014</v>
      </c>
      <c r="P180" s="1">
        <v>2014</v>
      </c>
      <c r="Q180" s="54">
        <v>14</v>
      </c>
      <c r="R180" s="1" t="s">
        <v>442</v>
      </c>
      <c r="S180" s="1">
        <v>-1</v>
      </c>
      <c r="T180" s="1">
        <v>-1</v>
      </c>
      <c r="U180" s="1">
        <v>-1</v>
      </c>
      <c r="V180" s="1">
        <v>-1</v>
      </c>
      <c r="W180" s="1">
        <v>-1</v>
      </c>
      <c r="X180" s="1">
        <v>3</v>
      </c>
      <c r="Y180" s="1" t="s">
        <v>53</v>
      </c>
      <c r="Z180" s="1" t="s">
        <v>443</v>
      </c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x14ac:dyDescent="0.3">
      <c r="A181" s="1" t="s">
        <v>444</v>
      </c>
      <c r="B181" s="18">
        <v>2014</v>
      </c>
      <c r="C181" s="18">
        <v>2014</v>
      </c>
      <c r="D181" s="18">
        <v>2014</v>
      </c>
      <c r="E181" s="18">
        <v>14</v>
      </c>
      <c r="F181" s="15" t="s">
        <v>785</v>
      </c>
      <c r="G181" s="16">
        <v>2014</v>
      </c>
      <c r="H181" s="16">
        <v>2014</v>
      </c>
      <c r="I181" s="80">
        <v>14</v>
      </c>
      <c r="J181" s="1">
        <v>-1</v>
      </c>
      <c r="K181" s="1">
        <v>-1</v>
      </c>
      <c r="L181" s="1">
        <v>-1</v>
      </c>
      <c r="M181" s="1">
        <v>-1</v>
      </c>
      <c r="N181" s="1">
        <v>2014</v>
      </c>
      <c r="O181" s="1">
        <v>2014</v>
      </c>
      <c r="P181" s="1">
        <v>2014</v>
      </c>
      <c r="Q181" s="54">
        <v>14</v>
      </c>
      <c r="R181" s="1" t="s">
        <v>442</v>
      </c>
      <c r="S181" s="1">
        <v>-1</v>
      </c>
      <c r="T181" s="1">
        <v>-1</v>
      </c>
      <c r="U181" s="1">
        <v>-1</v>
      </c>
      <c r="V181" s="1">
        <v>-1</v>
      </c>
      <c r="W181" s="1">
        <v>-1</v>
      </c>
      <c r="X181" s="1">
        <v>3</v>
      </c>
      <c r="Y181" s="1" t="s">
        <v>53</v>
      </c>
      <c r="Z181" s="1" t="s">
        <v>445</v>
      </c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x14ac:dyDescent="0.3">
      <c r="A182" s="1" t="s">
        <v>446</v>
      </c>
      <c r="B182" s="27">
        <v>2015.1</v>
      </c>
      <c r="C182" s="27">
        <v>2015.1</v>
      </c>
      <c r="D182" s="27">
        <v>2015.1</v>
      </c>
      <c r="E182" s="18">
        <v>16</v>
      </c>
      <c r="F182" s="15" t="s">
        <v>785</v>
      </c>
      <c r="G182" s="16">
        <v>2015.1</v>
      </c>
      <c r="H182" s="16">
        <v>2015.1</v>
      </c>
      <c r="I182" s="80">
        <v>16</v>
      </c>
      <c r="J182" s="1">
        <v>-1</v>
      </c>
      <c r="K182" s="1">
        <v>-1</v>
      </c>
      <c r="L182" s="1">
        <v>-1</v>
      </c>
      <c r="M182" s="1">
        <v>-1</v>
      </c>
      <c r="N182" s="1">
        <v>-1</v>
      </c>
      <c r="O182" s="1">
        <v>-1</v>
      </c>
      <c r="P182" s="1">
        <v>-1</v>
      </c>
      <c r="Q182" s="1">
        <v>-1</v>
      </c>
      <c r="R182" s="1">
        <v>-1</v>
      </c>
      <c r="S182" s="1">
        <v>-1</v>
      </c>
      <c r="T182" s="1">
        <v>-1</v>
      </c>
      <c r="U182" s="1">
        <v>-1</v>
      </c>
      <c r="V182" s="1">
        <v>-1</v>
      </c>
      <c r="W182" s="1">
        <v>-1</v>
      </c>
      <c r="X182" s="1">
        <v>3</v>
      </c>
      <c r="Y182" s="1" t="s">
        <v>53</v>
      </c>
      <c r="Z182" s="1" t="s">
        <v>447</v>
      </c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x14ac:dyDescent="0.3">
      <c r="A183" s="1" t="s">
        <v>448</v>
      </c>
      <c r="B183" s="18">
        <v>2014</v>
      </c>
      <c r="C183" s="18">
        <v>2014</v>
      </c>
      <c r="D183" s="18">
        <v>2014</v>
      </c>
      <c r="E183" s="18">
        <v>14</v>
      </c>
      <c r="F183" s="15" t="s">
        <v>785</v>
      </c>
      <c r="G183" s="16">
        <v>2014</v>
      </c>
      <c r="H183" s="16">
        <v>2014</v>
      </c>
      <c r="I183" s="80">
        <v>14</v>
      </c>
      <c r="J183" s="1">
        <v>-1</v>
      </c>
      <c r="K183" s="1">
        <v>-1</v>
      </c>
      <c r="L183" s="1">
        <v>-1</v>
      </c>
      <c r="M183" s="1">
        <v>-1</v>
      </c>
      <c r="N183" s="1">
        <v>2014</v>
      </c>
      <c r="O183" s="1">
        <v>2014</v>
      </c>
      <c r="P183" s="1">
        <v>2014</v>
      </c>
      <c r="Q183" s="54">
        <v>14</v>
      </c>
      <c r="R183" s="1" t="s">
        <v>442</v>
      </c>
      <c r="S183" s="1">
        <v>-1</v>
      </c>
      <c r="T183" s="1">
        <v>-1</v>
      </c>
      <c r="U183" s="1">
        <v>-1</v>
      </c>
      <c r="V183" s="1">
        <v>-1</v>
      </c>
      <c r="W183" s="1">
        <v>-1</v>
      </c>
      <c r="X183" s="1">
        <v>3</v>
      </c>
      <c r="Y183" s="1" t="s">
        <v>53</v>
      </c>
      <c r="Z183" s="1" t="s">
        <v>449</v>
      </c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x14ac:dyDescent="0.3">
      <c r="A184" s="1" t="s">
        <v>450</v>
      </c>
      <c r="B184" s="18">
        <v>2014</v>
      </c>
      <c r="C184" s="18">
        <v>2014</v>
      </c>
      <c r="D184" s="18">
        <v>2014</v>
      </c>
      <c r="E184" s="18">
        <v>14</v>
      </c>
      <c r="F184" s="15" t="s">
        <v>785</v>
      </c>
      <c r="G184" s="16">
        <v>2014</v>
      </c>
      <c r="H184" s="16">
        <v>2014</v>
      </c>
      <c r="I184" s="80">
        <v>14</v>
      </c>
      <c r="J184" s="1">
        <v>-1</v>
      </c>
      <c r="K184" s="1">
        <v>-1</v>
      </c>
      <c r="L184" s="1">
        <v>-1</v>
      </c>
      <c r="M184" s="1">
        <v>-1</v>
      </c>
      <c r="N184" s="1">
        <v>-1</v>
      </c>
      <c r="O184" s="1">
        <v>-1</v>
      </c>
      <c r="P184" s="1">
        <v>-1</v>
      </c>
      <c r="Q184" s="1">
        <v>-1</v>
      </c>
      <c r="R184" s="1">
        <v>-1</v>
      </c>
      <c r="S184" s="1">
        <v>-1</v>
      </c>
      <c r="T184" s="1">
        <v>-1</v>
      </c>
      <c r="U184" s="1">
        <v>-1</v>
      </c>
      <c r="V184" s="1">
        <v>-1</v>
      </c>
      <c r="W184" s="1">
        <v>-1</v>
      </c>
      <c r="X184" s="1">
        <v>3</v>
      </c>
      <c r="Y184" s="1" t="s">
        <v>53</v>
      </c>
      <c r="Z184" s="1" t="s">
        <v>451</v>
      </c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x14ac:dyDescent="0.3">
      <c r="A185" s="1" t="s">
        <v>452</v>
      </c>
      <c r="B185" s="27">
        <v>2014.1</v>
      </c>
      <c r="C185" s="27">
        <v>2014.1</v>
      </c>
      <c r="D185" s="27">
        <v>2014.1</v>
      </c>
      <c r="E185" s="18">
        <v>14.5</v>
      </c>
      <c r="F185" s="15" t="s">
        <v>785</v>
      </c>
      <c r="G185" s="16">
        <v>2014.1</v>
      </c>
      <c r="H185" s="16">
        <v>2014.1</v>
      </c>
      <c r="I185" s="80">
        <v>14.5</v>
      </c>
      <c r="J185" s="1">
        <v>-1</v>
      </c>
      <c r="K185" s="1">
        <v>-1</v>
      </c>
      <c r="L185" s="1">
        <v>-1</v>
      </c>
      <c r="M185" s="1">
        <v>-1</v>
      </c>
      <c r="N185" s="1">
        <v>2014.1</v>
      </c>
      <c r="O185" s="1">
        <v>2014.1</v>
      </c>
      <c r="P185" s="1">
        <v>2014.1</v>
      </c>
      <c r="Q185" s="1">
        <v>14.5</v>
      </c>
      <c r="R185" s="1" t="s">
        <v>453</v>
      </c>
      <c r="S185" s="1">
        <v>-1</v>
      </c>
      <c r="T185" s="1">
        <v>-1</v>
      </c>
      <c r="U185" s="1">
        <v>-1</v>
      </c>
      <c r="V185" s="1">
        <v>-1</v>
      </c>
      <c r="W185" s="1">
        <v>-1</v>
      </c>
      <c r="X185" s="1">
        <v>3</v>
      </c>
      <c r="Y185" s="1" t="s">
        <v>53</v>
      </c>
      <c r="Z185" s="1" t="s">
        <v>454</v>
      </c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x14ac:dyDescent="0.3">
      <c r="A186" s="1" t="s">
        <v>455</v>
      </c>
      <c r="B186" s="18">
        <v>2016</v>
      </c>
      <c r="C186" s="18">
        <v>2016</v>
      </c>
      <c r="D186" s="18">
        <v>2016</v>
      </c>
      <c r="E186" s="18">
        <v>16</v>
      </c>
      <c r="F186" s="15" t="s">
        <v>785</v>
      </c>
      <c r="G186" s="16">
        <v>2016</v>
      </c>
      <c r="H186" s="16">
        <v>2016</v>
      </c>
      <c r="I186" s="80">
        <v>16</v>
      </c>
      <c r="J186" s="1">
        <v>-1</v>
      </c>
      <c r="K186" s="1">
        <v>-1</v>
      </c>
      <c r="L186" s="1">
        <v>-1</v>
      </c>
      <c r="M186" s="1">
        <v>-1</v>
      </c>
      <c r="N186" s="1">
        <v>2016</v>
      </c>
      <c r="O186" s="1">
        <v>2016</v>
      </c>
      <c r="P186" s="1">
        <v>2016</v>
      </c>
      <c r="Q186" s="1">
        <v>16</v>
      </c>
      <c r="R186" s="1" t="s">
        <v>456</v>
      </c>
      <c r="S186" s="1">
        <v>-1</v>
      </c>
      <c r="T186" s="1">
        <v>-1</v>
      </c>
      <c r="U186" s="1">
        <v>-1</v>
      </c>
      <c r="V186" s="1">
        <v>-1</v>
      </c>
      <c r="W186" s="1">
        <v>-1</v>
      </c>
      <c r="X186" s="1">
        <v>3</v>
      </c>
      <c r="Y186" s="1" t="s">
        <v>53</v>
      </c>
      <c r="Z186" s="1" t="s">
        <v>454</v>
      </c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x14ac:dyDescent="0.3">
      <c r="A187" s="1" t="s">
        <v>457</v>
      </c>
      <c r="B187" s="18">
        <v>2014.1</v>
      </c>
      <c r="C187" s="18">
        <v>2014.1</v>
      </c>
      <c r="D187" s="18">
        <v>2014.1</v>
      </c>
      <c r="E187" s="18">
        <v>14.5</v>
      </c>
      <c r="F187" s="15" t="s">
        <v>785</v>
      </c>
      <c r="G187" s="16">
        <v>2014.1</v>
      </c>
      <c r="H187" s="16">
        <v>2014.1</v>
      </c>
      <c r="I187" s="80">
        <v>14.5</v>
      </c>
      <c r="J187" s="1">
        <v>-1</v>
      </c>
      <c r="K187" s="1">
        <v>-1</v>
      </c>
      <c r="L187" s="1">
        <v>-1</v>
      </c>
      <c r="M187" s="1">
        <v>-1</v>
      </c>
      <c r="N187" s="1">
        <v>2014.1</v>
      </c>
      <c r="O187" s="1">
        <v>2014.1</v>
      </c>
      <c r="P187" s="1">
        <v>2014.1</v>
      </c>
      <c r="Q187" s="1">
        <v>14.5</v>
      </c>
      <c r="R187" s="1" t="s">
        <v>453</v>
      </c>
      <c r="S187" s="1">
        <v>-1</v>
      </c>
      <c r="T187" s="1">
        <v>-1</v>
      </c>
      <c r="U187" s="1">
        <v>-1</v>
      </c>
      <c r="V187" s="1">
        <v>-1</v>
      </c>
      <c r="W187" s="1">
        <v>-1</v>
      </c>
      <c r="X187" s="1">
        <v>3</v>
      </c>
      <c r="Y187" s="1" t="s">
        <v>53</v>
      </c>
      <c r="Z187" s="1" t="s">
        <v>458</v>
      </c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x14ac:dyDescent="0.3">
      <c r="A188" s="1" t="s">
        <v>459</v>
      </c>
      <c r="B188" s="18">
        <v>2015.1</v>
      </c>
      <c r="C188" s="18">
        <v>2015.1</v>
      </c>
      <c r="D188" s="18">
        <v>2015.1</v>
      </c>
      <c r="E188" s="18">
        <v>16</v>
      </c>
      <c r="F188" s="15" t="s">
        <v>785</v>
      </c>
      <c r="G188" s="16">
        <v>2015.1</v>
      </c>
      <c r="H188" s="16">
        <v>2015.1</v>
      </c>
      <c r="I188" s="80">
        <v>16</v>
      </c>
      <c r="J188" s="1">
        <v>-1</v>
      </c>
      <c r="K188" s="1">
        <v>-1</v>
      </c>
      <c r="L188" s="1">
        <v>-1</v>
      </c>
      <c r="M188" s="1">
        <v>-1</v>
      </c>
      <c r="N188" s="1">
        <v>-1</v>
      </c>
      <c r="O188" s="1">
        <v>-1</v>
      </c>
      <c r="P188" s="1">
        <v>-1</v>
      </c>
      <c r="Q188" s="1">
        <v>-1</v>
      </c>
      <c r="R188" s="1">
        <v>-1</v>
      </c>
      <c r="S188" s="1">
        <v>-1</v>
      </c>
      <c r="T188" s="1">
        <v>-1</v>
      </c>
      <c r="U188" s="1">
        <v>-1</v>
      </c>
      <c r="V188" s="1">
        <v>-1</v>
      </c>
      <c r="W188" s="1">
        <v>-1</v>
      </c>
      <c r="X188" s="1">
        <v>3</v>
      </c>
      <c r="Y188" s="1" t="s">
        <v>53</v>
      </c>
      <c r="Z188" s="1" t="s">
        <v>460</v>
      </c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x14ac:dyDescent="0.3">
      <c r="A189" s="1" t="s">
        <v>461</v>
      </c>
      <c r="B189" s="18">
        <v>2014</v>
      </c>
      <c r="C189" s="18">
        <v>2014</v>
      </c>
      <c r="D189" s="18">
        <v>2014</v>
      </c>
      <c r="E189" s="18">
        <v>14</v>
      </c>
      <c r="F189" s="15" t="s">
        <v>785</v>
      </c>
      <c r="G189" s="16">
        <v>2014</v>
      </c>
      <c r="H189" s="16">
        <v>2014</v>
      </c>
      <c r="I189" s="80">
        <v>14</v>
      </c>
      <c r="J189" s="1">
        <v>-1</v>
      </c>
      <c r="K189" s="1">
        <v>-1</v>
      </c>
      <c r="L189" s="1">
        <v>-1</v>
      </c>
      <c r="M189" s="1">
        <v>-1</v>
      </c>
      <c r="N189" s="1">
        <v>2014.1</v>
      </c>
      <c r="O189" s="1">
        <v>2014.1</v>
      </c>
      <c r="P189" s="1">
        <v>2014.1</v>
      </c>
      <c r="Q189" s="1">
        <v>14.5</v>
      </c>
      <c r="R189" s="1" t="s">
        <v>453</v>
      </c>
      <c r="S189" s="1">
        <v>-1</v>
      </c>
      <c r="T189" s="1">
        <v>-1</v>
      </c>
      <c r="U189" s="1">
        <v>-1</v>
      </c>
      <c r="V189" s="1">
        <v>-1</v>
      </c>
      <c r="W189" s="1">
        <v>-1</v>
      </c>
      <c r="X189" s="1">
        <v>3</v>
      </c>
      <c r="Y189" s="1" t="s">
        <v>53</v>
      </c>
      <c r="Z189" s="1" t="s">
        <v>462</v>
      </c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x14ac:dyDescent="0.3">
      <c r="A190" s="1" t="s">
        <v>463</v>
      </c>
      <c r="B190" s="18">
        <v>2014.1</v>
      </c>
      <c r="C190" s="18">
        <v>2014.1</v>
      </c>
      <c r="D190" s="18">
        <v>2014.1</v>
      </c>
      <c r="E190" s="18">
        <v>14.5</v>
      </c>
      <c r="F190" s="15" t="s">
        <v>785</v>
      </c>
      <c r="G190" s="16">
        <v>2014.1</v>
      </c>
      <c r="H190" s="16">
        <v>2014.1</v>
      </c>
      <c r="I190" s="80">
        <v>14.5</v>
      </c>
      <c r="J190" s="1">
        <v>-1</v>
      </c>
      <c r="K190" s="1">
        <v>-1</v>
      </c>
      <c r="L190" s="1">
        <v>-1</v>
      </c>
      <c r="M190" s="1">
        <v>-1</v>
      </c>
      <c r="N190" s="1">
        <v>2014.1</v>
      </c>
      <c r="O190" s="1">
        <v>2014.1</v>
      </c>
      <c r="P190" s="1">
        <v>2014.1</v>
      </c>
      <c r="Q190" s="1">
        <v>14.5</v>
      </c>
      <c r="R190" s="1" t="s">
        <v>453</v>
      </c>
      <c r="S190" s="1">
        <v>-1</v>
      </c>
      <c r="T190" s="1">
        <v>-1</v>
      </c>
      <c r="U190" s="1">
        <v>-1</v>
      </c>
      <c r="V190" s="1">
        <v>-1</v>
      </c>
      <c r="W190" s="1">
        <v>-1</v>
      </c>
      <c r="X190" s="1">
        <v>3</v>
      </c>
      <c r="Y190" s="1" t="s">
        <v>53</v>
      </c>
      <c r="Z190" s="1" t="s">
        <v>464</v>
      </c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x14ac:dyDescent="0.3">
      <c r="A191" s="1" t="s">
        <v>465</v>
      </c>
      <c r="B191" s="18">
        <v>2016</v>
      </c>
      <c r="C191" s="18">
        <v>2016</v>
      </c>
      <c r="D191" s="18">
        <v>2016</v>
      </c>
      <c r="E191" s="18">
        <v>16</v>
      </c>
      <c r="F191" s="15" t="s">
        <v>785</v>
      </c>
      <c r="G191" s="16">
        <v>2016</v>
      </c>
      <c r="H191" s="16">
        <v>2016</v>
      </c>
      <c r="I191" s="80">
        <v>16</v>
      </c>
      <c r="J191" s="1">
        <v>-1</v>
      </c>
      <c r="K191" s="1">
        <v>-1</v>
      </c>
      <c r="L191" s="1">
        <v>-1</v>
      </c>
      <c r="M191" s="1">
        <v>-1</v>
      </c>
      <c r="N191" s="1">
        <v>2016</v>
      </c>
      <c r="O191" s="1">
        <v>2016</v>
      </c>
      <c r="P191" s="1">
        <v>2016</v>
      </c>
      <c r="Q191" s="1">
        <v>16</v>
      </c>
      <c r="R191" s="1" t="s">
        <v>456</v>
      </c>
      <c r="S191" s="1">
        <v>-1</v>
      </c>
      <c r="T191" s="89">
        <v>-1</v>
      </c>
      <c r="U191" s="89">
        <v>-1</v>
      </c>
      <c r="V191" s="89">
        <v>-1</v>
      </c>
      <c r="W191" s="1">
        <v>-1</v>
      </c>
      <c r="X191" s="1">
        <v>3</v>
      </c>
      <c r="Y191" s="1" t="s">
        <v>53</v>
      </c>
      <c r="Z191" s="1" t="s">
        <v>464</v>
      </c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s="5" customFormat="1" x14ac:dyDescent="0.3">
      <c r="A192" s="1" t="s">
        <v>774</v>
      </c>
      <c r="B192" s="18">
        <v>2017</v>
      </c>
      <c r="C192" s="18">
        <v>2017</v>
      </c>
      <c r="D192" s="18">
        <v>2017</v>
      </c>
      <c r="E192" s="18">
        <v>17.600000000000001</v>
      </c>
      <c r="F192" s="15">
        <v>17.600000000000001</v>
      </c>
      <c r="G192" s="16">
        <v>2017</v>
      </c>
      <c r="H192" s="16">
        <v>2017</v>
      </c>
      <c r="I192" s="80">
        <v>17.600000000000001</v>
      </c>
      <c r="J192" s="1"/>
      <c r="K192" s="1"/>
      <c r="L192" s="1"/>
      <c r="M192" s="1"/>
      <c r="N192" s="1">
        <v>-1</v>
      </c>
      <c r="O192" s="1">
        <v>-1</v>
      </c>
      <c r="P192" s="1">
        <v>-1</v>
      </c>
      <c r="Q192" s="1">
        <v>-1</v>
      </c>
      <c r="R192" s="1"/>
      <c r="S192" s="1"/>
      <c r="T192" s="1">
        <v>-1</v>
      </c>
      <c r="U192" s="1">
        <v>-1</v>
      </c>
      <c r="V192" s="1">
        <v>-1</v>
      </c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s="5" customFormat="1" x14ac:dyDescent="0.3">
      <c r="A193" s="1" t="s">
        <v>775</v>
      </c>
      <c r="B193" s="18">
        <v>2017</v>
      </c>
      <c r="C193" s="18">
        <v>2017</v>
      </c>
      <c r="D193" s="18">
        <v>2017</v>
      </c>
      <c r="E193" s="18">
        <v>17.600000000000001</v>
      </c>
      <c r="F193" s="15">
        <v>17.600000000000001</v>
      </c>
      <c r="G193" s="16">
        <v>2017</v>
      </c>
      <c r="H193" s="16">
        <v>2017</v>
      </c>
      <c r="I193" s="80">
        <v>17.600000000000001</v>
      </c>
      <c r="J193" s="1"/>
      <c r="K193" s="1"/>
      <c r="L193" s="1"/>
      <c r="M193" s="1"/>
      <c r="N193" s="1">
        <v>-1</v>
      </c>
      <c r="O193" s="1">
        <v>-1</v>
      </c>
      <c r="P193" s="1">
        <v>-1</v>
      </c>
      <c r="Q193" s="1">
        <v>-1</v>
      </c>
      <c r="R193" s="1"/>
      <c r="S193" s="1"/>
      <c r="T193" s="1">
        <v>-1</v>
      </c>
      <c r="U193" s="1">
        <v>-1</v>
      </c>
      <c r="V193" s="1">
        <v>-1</v>
      </c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s="5" customFormat="1" x14ac:dyDescent="0.3">
      <c r="A194" s="1" t="s">
        <v>776</v>
      </c>
      <c r="B194" s="18">
        <v>2017</v>
      </c>
      <c r="C194" s="18">
        <v>2017</v>
      </c>
      <c r="D194" s="18">
        <v>2017</v>
      </c>
      <c r="E194" s="18">
        <v>17.600000000000001</v>
      </c>
      <c r="F194" s="15">
        <v>17.600000000000001</v>
      </c>
      <c r="G194" s="16">
        <v>2017</v>
      </c>
      <c r="H194" s="16">
        <v>2017</v>
      </c>
      <c r="I194" s="80">
        <v>17.600000000000001</v>
      </c>
      <c r="J194" s="1"/>
      <c r="K194" s="1"/>
      <c r="L194" s="1"/>
      <c r="M194" s="1"/>
      <c r="N194" s="1">
        <v>-1</v>
      </c>
      <c r="O194" s="1">
        <v>-1</v>
      </c>
      <c r="P194" s="1">
        <v>-1</v>
      </c>
      <c r="Q194" s="1">
        <v>-1</v>
      </c>
      <c r="R194" s="1"/>
      <c r="S194" s="1"/>
      <c r="T194" s="1">
        <v>-1</v>
      </c>
      <c r="U194" s="1">
        <v>-1</v>
      </c>
      <c r="V194" s="1">
        <v>-1</v>
      </c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s="5" customFormat="1" x14ac:dyDescent="0.3">
      <c r="A195" s="1" t="s">
        <v>777</v>
      </c>
      <c r="B195" s="18">
        <v>2017</v>
      </c>
      <c r="C195" s="18">
        <v>2017</v>
      </c>
      <c r="D195" s="18">
        <v>2017</v>
      </c>
      <c r="E195" s="18">
        <v>17.600000000000001</v>
      </c>
      <c r="F195" s="15">
        <v>17.600000000000001</v>
      </c>
      <c r="G195" s="16">
        <v>2017</v>
      </c>
      <c r="H195" s="16">
        <v>2017</v>
      </c>
      <c r="I195" s="80">
        <v>17.600000000000001</v>
      </c>
      <c r="J195" s="1"/>
      <c r="K195" s="1"/>
      <c r="L195" s="1"/>
      <c r="M195" s="1"/>
      <c r="N195" s="1">
        <v>-1</v>
      </c>
      <c r="O195" s="1">
        <v>-1</v>
      </c>
      <c r="P195" s="1">
        <v>-1</v>
      </c>
      <c r="Q195" s="1">
        <v>-1</v>
      </c>
      <c r="R195" s="1"/>
      <c r="S195" s="1"/>
      <c r="T195" s="1">
        <v>-1</v>
      </c>
      <c r="U195" s="1">
        <v>-1</v>
      </c>
      <c r="V195" s="1">
        <v>-1</v>
      </c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s="5" customFormat="1" x14ac:dyDescent="0.3">
      <c r="A196" s="1" t="s">
        <v>778</v>
      </c>
      <c r="B196" s="18">
        <v>2017</v>
      </c>
      <c r="C196" s="18">
        <v>2017</v>
      </c>
      <c r="D196" s="18">
        <v>2017</v>
      </c>
      <c r="E196" s="18">
        <v>17.600000000000001</v>
      </c>
      <c r="F196" s="15">
        <v>17.600000000000001</v>
      </c>
      <c r="G196" s="16">
        <v>2017</v>
      </c>
      <c r="H196" s="16">
        <v>2017</v>
      </c>
      <c r="I196" s="80">
        <v>17.600000000000001</v>
      </c>
      <c r="J196" s="1"/>
      <c r="K196" s="1"/>
      <c r="L196" s="1"/>
      <c r="M196" s="1"/>
      <c r="N196" s="1">
        <v>-1</v>
      </c>
      <c r="O196" s="1">
        <v>-1</v>
      </c>
      <c r="P196" s="1">
        <v>-1</v>
      </c>
      <c r="Q196" s="1">
        <v>-1</v>
      </c>
      <c r="R196" s="1"/>
      <c r="S196" s="1"/>
      <c r="T196" s="1">
        <v>-1</v>
      </c>
      <c r="U196" s="1">
        <v>-1</v>
      </c>
      <c r="V196" s="1">
        <v>-1</v>
      </c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s="5" customFormat="1" x14ac:dyDescent="0.3">
      <c r="A197" s="1" t="s">
        <v>779</v>
      </c>
      <c r="B197" s="18">
        <v>2017</v>
      </c>
      <c r="C197" s="18">
        <v>2017</v>
      </c>
      <c r="D197" s="18">
        <v>2017</v>
      </c>
      <c r="E197" s="18">
        <v>17.600000000000001</v>
      </c>
      <c r="F197" s="15">
        <v>17.600000000000001</v>
      </c>
      <c r="G197" s="16">
        <v>2017</v>
      </c>
      <c r="H197" s="16">
        <v>2017</v>
      </c>
      <c r="I197" s="80">
        <v>17.600000000000001</v>
      </c>
      <c r="J197" s="1"/>
      <c r="K197" s="1"/>
      <c r="L197" s="1"/>
      <c r="M197" s="1"/>
      <c r="N197" s="1">
        <v>-1</v>
      </c>
      <c r="O197" s="1">
        <v>-1</v>
      </c>
      <c r="P197" s="1">
        <v>-1</v>
      </c>
      <c r="Q197" s="1">
        <v>-1</v>
      </c>
      <c r="R197" s="1"/>
      <c r="S197" s="1"/>
      <c r="T197" s="1">
        <v>-1</v>
      </c>
      <c r="U197" s="1">
        <v>-1</v>
      </c>
      <c r="V197" s="1">
        <v>-1</v>
      </c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s="5" customFormat="1" x14ac:dyDescent="0.3">
      <c r="A198" s="1" t="s">
        <v>780</v>
      </c>
      <c r="B198" s="18">
        <v>2017</v>
      </c>
      <c r="C198" s="18">
        <v>2017</v>
      </c>
      <c r="D198" s="18">
        <v>2017</v>
      </c>
      <c r="E198" s="18">
        <v>17.600000000000001</v>
      </c>
      <c r="F198" s="15">
        <v>17.600000000000001</v>
      </c>
      <c r="G198" s="16">
        <v>2017</v>
      </c>
      <c r="H198" s="16">
        <v>2017</v>
      </c>
      <c r="I198" s="80">
        <v>17.600000000000001</v>
      </c>
      <c r="J198" s="1"/>
      <c r="K198" s="1"/>
      <c r="L198" s="1"/>
      <c r="M198" s="1"/>
      <c r="N198" s="1">
        <v>-1</v>
      </c>
      <c r="O198" s="1">
        <v>-1</v>
      </c>
      <c r="P198" s="1">
        <v>-1</v>
      </c>
      <c r="Q198" s="1">
        <v>-1</v>
      </c>
      <c r="R198" s="1"/>
      <c r="S198" s="1"/>
      <c r="T198" s="1">
        <v>-1</v>
      </c>
      <c r="U198" s="1">
        <v>-1</v>
      </c>
      <c r="V198" s="1">
        <v>-1</v>
      </c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s="5" customFormat="1" x14ac:dyDescent="0.3">
      <c r="A199" s="1" t="s">
        <v>781</v>
      </c>
      <c r="B199" s="18">
        <v>2017</v>
      </c>
      <c r="C199" s="18">
        <v>2017</v>
      </c>
      <c r="D199" s="18">
        <v>2017</v>
      </c>
      <c r="E199" s="18">
        <v>17.600000000000001</v>
      </c>
      <c r="F199" s="15">
        <v>17.600000000000001</v>
      </c>
      <c r="G199" s="16">
        <v>2017</v>
      </c>
      <c r="H199" s="16">
        <v>2017</v>
      </c>
      <c r="I199" s="80">
        <v>17.600000000000001</v>
      </c>
      <c r="J199" s="1"/>
      <c r="K199" s="1"/>
      <c r="L199" s="1"/>
      <c r="M199" s="1"/>
      <c r="N199" s="1">
        <v>-1</v>
      </c>
      <c r="O199" s="1">
        <v>-1</v>
      </c>
      <c r="P199" s="1">
        <v>-1</v>
      </c>
      <c r="Q199" s="1">
        <v>-1</v>
      </c>
      <c r="R199" s="1"/>
      <c r="S199" s="1"/>
      <c r="T199" s="1">
        <v>-1</v>
      </c>
      <c r="U199" s="1">
        <v>-1</v>
      </c>
      <c r="V199" s="1">
        <v>-1</v>
      </c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s="5" customFormat="1" x14ac:dyDescent="0.3">
      <c r="A200" s="1" t="s">
        <v>782</v>
      </c>
      <c r="B200" s="18">
        <v>2017</v>
      </c>
      <c r="C200" s="18">
        <v>2017</v>
      </c>
      <c r="D200" s="18">
        <v>2017</v>
      </c>
      <c r="E200" s="18">
        <v>17.600000000000001</v>
      </c>
      <c r="F200" s="15">
        <v>17.600000000000001</v>
      </c>
      <c r="G200" s="16">
        <v>2017</v>
      </c>
      <c r="H200" s="16">
        <v>2017</v>
      </c>
      <c r="I200" s="80">
        <v>17.600000000000001</v>
      </c>
      <c r="J200" s="1"/>
      <c r="K200" s="1"/>
      <c r="L200" s="1"/>
      <c r="M200" s="1"/>
      <c r="N200" s="1">
        <v>-1</v>
      </c>
      <c r="O200" s="1">
        <v>-1</v>
      </c>
      <c r="P200" s="1">
        <v>-1</v>
      </c>
      <c r="Q200" s="1">
        <v>-1</v>
      </c>
      <c r="R200" s="1"/>
      <c r="S200" s="1"/>
      <c r="T200" s="1">
        <v>-1</v>
      </c>
      <c r="U200" s="1">
        <v>-1</v>
      </c>
      <c r="V200" s="1">
        <v>-1</v>
      </c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x14ac:dyDescent="0.3">
      <c r="A201" s="1" t="s">
        <v>466</v>
      </c>
      <c r="B201" s="18">
        <v>2014.1</v>
      </c>
      <c r="C201" s="18">
        <v>2014.1</v>
      </c>
      <c r="D201" s="18">
        <v>2014.1</v>
      </c>
      <c r="E201" s="18">
        <v>14.5</v>
      </c>
      <c r="F201" s="15" t="s">
        <v>785</v>
      </c>
      <c r="G201" s="16">
        <v>2014.1</v>
      </c>
      <c r="H201" s="16">
        <v>2014.1</v>
      </c>
      <c r="I201" s="80">
        <v>14.5</v>
      </c>
      <c r="J201" s="1">
        <v>-1</v>
      </c>
      <c r="K201" s="1">
        <v>-1</v>
      </c>
      <c r="L201" s="1">
        <v>-1</v>
      </c>
      <c r="M201" s="1">
        <v>-1</v>
      </c>
      <c r="N201" s="89">
        <v>-1</v>
      </c>
      <c r="O201" s="89">
        <v>-1</v>
      </c>
      <c r="P201" s="89">
        <v>-1</v>
      </c>
      <c r="Q201" s="89">
        <v>-1</v>
      </c>
      <c r="R201" s="1">
        <v>-1</v>
      </c>
      <c r="S201" s="1">
        <v>-1</v>
      </c>
      <c r="T201" s="1">
        <v>-1</v>
      </c>
      <c r="U201" s="1">
        <v>-1</v>
      </c>
      <c r="V201" s="1">
        <v>-1</v>
      </c>
      <c r="W201" s="1">
        <v>-1</v>
      </c>
      <c r="X201" s="1">
        <v>3</v>
      </c>
      <c r="Y201" s="1" t="s">
        <v>53</v>
      </c>
      <c r="Z201" s="1" t="s">
        <v>467</v>
      </c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x14ac:dyDescent="0.3">
      <c r="A202" s="1" t="s">
        <v>468</v>
      </c>
      <c r="B202" s="18">
        <v>2014.1</v>
      </c>
      <c r="C202" s="18">
        <v>2014.1</v>
      </c>
      <c r="D202" s="18">
        <v>2014.1</v>
      </c>
      <c r="E202" s="18">
        <v>14.5</v>
      </c>
      <c r="F202" s="15" t="s">
        <v>785</v>
      </c>
      <c r="G202" s="16">
        <v>2014.1</v>
      </c>
      <c r="H202" s="16">
        <v>2014.1</v>
      </c>
      <c r="I202" s="80">
        <v>14.5</v>
      </c>
      <c r="J202" s="1">
        <v>-1</v>
      </c>
      <c r="K202" s="1">
        <v>-1</v>
      </c>
      <c r="L202" s="1">
        <v>-1</v>
      </c>
      <c r="M202" s="1">
        <v>-1</v>
      </c>
      <c r="N202" s="1">
        <v>2014.1</v>
      </c>
      <c r="O202" s="1">
        <v>2014.1</v>
      </c>
      <c r="P202" s="1">
        <v>2014.1</v>
      </c>
      <c r="Q202" s="1">
        <v>14.5</v>
      </c>
      <c r="R202" s="1" t="s">
        <v>453</v>
      </c>
      <c r="S202" s="1">
        <v>-1</v>
      </c>
      <c r="T202" s="1">
        <v>-1</v>
      </c>
      <c r="U202" s="1">
        <v>-1</v>
      </c>
      <c r="V202" s="1">
        <v>-1</v>
      </c>
      <c r="W202" s="1">
        <v>-1</v>
      </c>
      <c r="X202" s="1">
        <v>3</v>
      </c>
      <c r="Y202" s="1" t="s">
        <v>53</v>
      </c>
      <c r="Z202" s="1" t="s">
        <v>469</v>
      </c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x14ac:dyDescent="0.3">
      <c r="A203" s="1" t="s">
        <v>470</v>
      </c>
      <c r="B203" s="18">
        <v>2014.1</v>
      </c>
      <c r="C203" s="18">
        <v>2014.1</v>
      </c>
      <c r="D203" s="18">
        <v>2014.1</v>
      </c>
      <c r="E203" s="18">
        <v>14.5</v>
      </c>
      <c r="F203" s="15" t="s">
        <v>785</v>
      </c>
      <c r="G203" s="16">
        <v>2014.1</v>
      </c>
      <c r="H203" s="16">
        <v>2014.1</v>
      </c>
      <c r="I203" s="80">
        <v>14.5</v>
      </c>
      <c r="J203" s="1">
        <v>-1</v>
      </c>
      <c r="K203" s="1">
        <v>-1</v>
      </c>
      <c r="L203" s="1">
        <v>-1</v>
      </c>
      <c r="M203" s="1">
        <v>-1</v>
      </c>
      <c r="N203" s="1">
        <v>2014.1</v>
      </c>
      <c r="O203" s="1">
        <v>2014.1</v>
      </c>
      <c r="P203" s="1">
        <v>2014.1</v>
      </c>
      <c r="Q203" s="1">
        <v>14.5</v>
      </c>
      <c r="R203" s="1" t="s">
        <v>453</v>
      </c>
      <c r="S203" s="1">
        <v>-1</v>
      </c>
      <c r="T203" s="1">
        <v>-1</v>
      </c>
      <c r="U203" s="1">
        <v>-1</v>
      </c>
      <c r="V203" s="1">
        <v>-1</v>
      </c>
      <c r="W203" s="1">
        <v>-1</v>
      </c>
      <c r="X203" s="1">
        <v>3</v>
      </c>
      <c r="Y203" s="1" t="s">
        <v>53</v>
      </c>
      <c r="Z203" s="1" t="s">
        <v>471</v>
      </c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x14ac:dyDescent="0.3">
      <c r="A204" s="1" t="s">
        <v>472</v>
      </c>
      <c r="B204" s="18">
        <v>2014</v>
      </c>
      <c r="C204" s="18">
        <v>2014</v>
      </c>
      <c r="D204" s="18">
        <v>2014</v>
      </c>
      <c r="E204" s="18">
        <v>14</v>
      </c>
      <c r="F204" s="15" t="s">
        <v>785</v>
      </c>
      <c r="G204" s="16">
        <v>2014</v>
      </c>
      <c r="H204" s="16">
        <v>2014</v>
      </c>
      <c r="I204" s="80">
        <v>14</v>
      </c>
      <c r="J204" s="1">
        <v>-1</v>
      </c>
      <c r="K204" s="1">
        <v>-1</v>
      </c>
      <c r="L204" s="1">
        <v>-1</v>
      </c>
      <c r="M204" s="1">
        <v>-1</v>
      </c>
      <c r="N204" s="1">
        <v>-1</v>
      </c>
      <c r="O204" s="1">
        <v>-1</v>
      </c>
      <c r="P204" s="1">
        <v>-1</v>
      </c>
      <c r="Q204" s="1">
        <v>-1</v>
      </c>
      <c r="R204" s="1">
        <v>-1</v>
      </c>
      <c r="S204" s="1">
        <v>-1</v>
      </c>
      <c r="T204" s="1">
        <v>-1</v>
      </c>
      <c r="U204" s="1">
        <v>-1</v>
      </c>
      <c r="V204" s="1">
        <v>-1</v>
      </c>
      <c r="W204" s="1">
        <v>-1</v>
      </c>
      <c r="X204" s="1">
        <v>3</v>
      </c>
      <c r="Y204" s="1" t="s">
        <v>53</v>
      </c>
      <c r="Z204" s="1" t="s">
        <v>473</v>
      </c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x14ac:dyDescent="0.3">
      <c r="A205" s="1" t="s">
        <v>474</v>
      </c>
      <c r="B205" s="18">
        <v>2014</v>
      </c>
      <c r="C205" s="18">
        <v>2014</v>
      </c>
      <c r="D205" s="18">
        <v>2014</v>
      </c>
      <c r="E205" s="18">
        <v>14</v>
      </c>
      <c r="F205" s="15" t="s">
        <v>785</v>
      </c>
      <c r="G205" s="16">
        <v>2014</v>
      </c>
      <c r="H205" s="16">
        <v>2014</v>
      </c>
      <c r="I205" s="80">
        <v>14</v>
      </c>
      <c r="J205" s="1">
        <v>-1</v>
      </c>
      <c r="K205" s="1">
        <v>-1</v>
      </c>
      <c r="L205" s="1">
        <v>-1</v>
      </c>
      <c r="M205" s="1">
        <v>-1</v>
      </c>
      <c r="N205" s="1">
        <v>2014</v>
      </c>
      <c r="O205" s="1">
        <v>2014</v>
      </c>
      <c r="P205" s="1">
        <v>2014</v>
      </c>
      <c r="Q205" s="54">
        <v>14</v>
      </c>
      <c r="R205" s="1" t="s">
        <v>442</v>
      </c>
      <c r="S205" s="1">
        <v>-1</v>
      </c>
      <c r="T205" s="1">
        <v>-1</v>
      </c>
      <c r="U205" s="1">
        <v>-1</v>
      </c>
      <c r="V205" s="1">
        <v>-1</v>
      </c>
      <c r="W205" s="1">
        <v>-1</v>
      </c>
      <c r="X205" s="1">
        <v>3</v>
      </c>
      <c r="Y205" s="1" t="s">
        <v>53</v>
      </c>
      <c r="Z205" s="1" t="s">
        <v>475</v>
      </c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x14ac:dyDescent="0.3">
      <c r="A206" s="1" t="s">
        <v>476</v>
      </c>
      <c r="B206" s="18">
        <v>2013</v>
      </c>
      <c r="C206" s="18">
        <v>2013</v>
      </c>
      <c r="D206" s="18">
        <v>2013</v>
      </c>
      <c r="E206" s="18">
        <v>13</v>
      </c>
      <c r="F206" s="15" t="s">
        <v>785</v>
      </c>
      <c r="G206" s="16">
        <v>2013</v>
      </c>
      <c r="H206" s="16">
        <v>2013</v>
      </c>
      <c r="I206" s="80">
        <v>13</v>
      </c>
      <c r="J206" s="1">
        <v>-1</v>
      </c>
      <c r="K206" s="1">
        <v>-1</v>
      </c>
      <c r="L206" s="1">
        <v>-1</v>
      </c>
      <c r="M206" s="1">
        <v>-1</v>
      </c>
      <c r="N206" s="1">
        <v>2013</v>
      </c>
      <c r="O206" s="1">
        <v>2013</v>
      </c>
      <c r="P206" s="1">
        <v>2013</v>
      </c>
      <c r="Q206" s="54">
        <v>13</v>
      </c>
      <c r="R206" s="1" t="s">
        <v>477</v>
      </c>
      <c r="S206" s="1">
        <v>-1</v>
      </c>
      <c r="T206" s="1">
        <v>-1</v>
      </c>
      <c r="U206" s="1">
        <v>-1</v>
      </c>
      <c r="V206" s="1">
        <v>-1</v>
      </c>
      <c r="W206" s="1">
        <v>-1</v>
      </c>
      <c r="X206" s="1">
        <v>3</v>
      </c>
      <c r="Y206" s="1" t="s">
        <v>53</v>
      </c>
      <c r="Z206" s="1" t="s">
        <v>478</v>
      </c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x14ac:dyDescent="0.3">
      <c r="A207" s="1" t="s">
        <v>479</v>
      </c>
      <c r="B207" s="18">
        <v>8.5</v>
      </c>
      <c r="C207" s="18">
        <v>8.5</v>
      </c>
      <c r="D207" s="18">
        <v>8.5</v>
      </c>
      <c r="E207" s="18">
        <v>2.31</v>
      </c>
      <c r="F207" s="15" t="s">
        <v>785</v>
      </c>
      <c r="G207" s="37">
        <v>-1</v>
      </c>
      <c r="H207" s="37">
        <v>-1</v>
      </c>
      <c r="I207" s="37">
        <v>-1</v>
      </c>
      <c r="J207" s="1">
        <v>-1</v>
      </c>
      <c r="K207" s="1">
        <v>-1</v>
      </c>
      <c r="L207" s="1">
        <v>-1</v>
      </c>
      <c r="M207" s="1">
        <v>-1</v>
      </c>
      <c r="N207" s="1">
        <v>-1</v>
      </c>
      <c r="O207" s="1">
        <v>-1</v>
      </c>
      <c r="P207" s="1">
        <v>-1</v>
      </c>
      <c r="Q207" s="1">
        <v>-1</v>
      </c>
      <c r="R207" s="1">
        <v>-1</v>
      </c>
      <c r="S207" s="1">
        <v>-1</v>
      </c>
      <c r="T207" s="1">
        <v>-1</v>
      </c>
      <c r="U207" s="1">
        <v>-1</v>
      </c>
      <c r="V207" s="1">
        <v>-1</v>
      </c>
      <c r="W207" s="1">
        <v>-1</v>
      </c>
      <c r="X207" s="1">
        <v>3</v>
      </c>
      <c r="Y207" s="1" t="s">
        <v>53</v>
      </c>
      <c r="Z207" s="1" t="s">
        <v>480</v>
      </c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s="22" customFormat="1" x14ac:dyDescent="0.3">
      <c r="A208" s="20" t="s">
        <v>481</v>
      </c>
      <c r="B208" s="21">
        <v>8.6</v>
      </c>
      <c r="C208" s="21">
        <v>8.6</v>
      </c>
      <c r="D208" s="21">
        <v>8.6</v>
      </c>
      <c r="E208" s="21">
        <v>3.1</v>
      </c>
      <c r="F208" s="21" t="s">
        <v>785</v>
      </c>
      <c r="G208" s="21">
        <v>8.6</v>
      </c>
      <c r="H208" s="21">
        <v>8.6</v>
      </c>
      <c r="I208" s="83">
        <v>3</v>
      </c>
      <c r="J208" s="20">
        <v>-1</v>
      </c>
      <c r="K208" s="20">
        <v>-1</v>
      </c>
      <c r="L208" s="20">
        <v>-1</v>
      </c>
      <c r="M208" s="20">
        <v>-1</v>
      </c>
      <c r="N208" s="20">
        <v>-1</v>
      </c>
      <c r="O208" s="20">
        <v>-1</v>
      </c>
      <c r="P208" s="20">
        <v>-1</v>
      </c>
      <c r="Q208" s="20">
        <v>-1</v>
      </c>
      <c r="R208" s="20">
        <v>-1</v>
      </c>
      <c r="S208" s="20">
        <v>-1</v>
      </c>
      <c r="T208" s="20">
        <v>-1</v>
      </c>
      <c r="U208" s="20">
        <v>-1</v>
      </c>
      <c r="V208" s="20">
        <v>-1</v>
      </c>
      <c r="W208" s="20">
        <v>-1</v>
      </c>
      <c r="X208" s="20">
        <v>3</v>
      </c>
      <c r="Y208" s="20" t="s">
        <v>53</v>
      </c>
      <c r="Z208" s="20" t="s">
        <v>482</v>
      </c>
      <c r="AA208" s="20" t="s">
        <v>483</v>
      </c>
      <c r="AB208" s="20" t="s">
        <v>484</v>
      </c>
      <c r="AC208" s="20" t="s">
        <v>484</v>
      </c>
      <c r="AD208" s="20" t="s">
        <v>485</v>
      </c>
      <c r="AE208" s="20" t="s">
        <v>289</v>
      </c>
      <c r="AF208" s="20" t="s">
        <v>349</v>
      </c>
      <c r="AG208" s="20" t="s">
        <v>349</v>
      </c>
      <c r="AH208" s="20" t="s">
        <v>486</v>
      </c>
      <c r="AI208" s="20" t="s">
        <v>289</v>
      </c>
      <c r="AJ208" s="20" t="s">
        <v>289</v>
      </c>
      <c r="AK208" s="20" t="s">
        <v>289</v>
      </c>
      <c r="AL208" s="20" t="s">
        <v>289</v>
      </c>
      <c r="AM208" s="20" t="s">
        <v>487</v>
      </c>
      <c r="AN208" s="20" t="s">
        <v>487</v>
      </c>
      <c r="AO208" s="20" t="s">
        <v>488</v>
      </c>
      <c r="AP208" s="20" t="s">
        <v>489</v>
      </c>
      <c r="AQ208" s="20" t="s">
        <v>490</v>
      </c>
      <c r="AR208" s="20" t="s">
        <v>289</v>
      </c>
      <c r="AS208" s="20" t="s">
        <v>289</v>
      </c>
      <c r="AT208" s="20" t="s">
        <v>289</v>
      </c>
      <c r="AU208" s="20" t="s">
        <v>289</v>
      </c>
      <c r="AV208" s="20">
        <v>3</v>
      </c>
      <c r="AW208" s="20" t="s">
        <v>53</v>
      </c>
      <c r="AX208" s="20" t="s">
        <v>491</v>
      </c>
    </row>
    <row r="209" spans="1:50" x14ac:dyDescent="0.3">
      <c r="A209" s="1" t="s">
        <v>492</v>
      </c>
      <c r="B209" s="18">
        <v>2010.1</v>
      </c>
      <c r="C209" s="18">
        <v>2010.1</v>
      </c>
      <c r="D209" s="18">
        <v>2010.1</v>
      </c>
      <c r="E209" s="18">
        <v>3.61</v>
      </c>
      <c r="F209" s="15" t="s">
        <v>785</v>
      </c>
      <c r="G209" s="16">
        <v>2011</v>
      </c>
      <c r="H209" s="16">
        <v>2011</v>
      </c>
      <c r="I209" s="80">
        <v>4</v>
      </c>
      <c r="J209" s="1">
        <v>-1</v>
      </c>
      <c r="K209" s="1">
        <v>-1</v>
      </c>
      <c r="L209" s="1">
        <v>-1</v>
      </c>
      <c r="M209" s="1">
        <v>-1</v>
      </c>
      <c r="N209" s="1">
        <v>-1</v>
      </c>
      <c r="O209" s="1">
        <v>-1</v>
      </c>
      <c r="P209" s="1">
        <v>-1</v>
      </c>
      <c r="Q209" s="1">
        <v>-1</v>
      </c>
      <c r="R209" s="1">
        <v>-1</v>
      </c>
      <c r="S209" s="1">
        <v>-1</v>
      </c>
      <c r="T209" s="1">
        <v>-1</v>
      </c>
      <c r="U209" s="1">
        <v>-1</v>
      </c>
      <c r="V209" s="1">
        <v>-1</v>
      </c>
      <c r="W209" s="1">
        <v>-1</v>
      </c>
      <c r="X209" s="1">
        <v>3</v>
      </c>
      <c r="Y209" s="1" t="s">
        <v>53</v>
      </c>
      <c r="Z209" s="1" t="s">
        <v>493</v>
      </c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x14ac:dyDescent="0.3">
      <c r="A210" s="1" t="s">
        <v>494</v>
      </c>
      <c r="B210" s="18">
        <v>2010.1</v>
      </c>
      <c r="C210" s="18">
        <v>2010.1</v>
      </c>
      <c r="D210" s="18">
        <v>2010.1</v>
      </c>
      <c r="E210" s="18">
        <v>3.61</v>
      </c>
      <c r="F210" s="15" t="s">
        <v>785</v>
      </c>
      <c r="G210" s="16">
        <v>2011</v>
      </c>
      <c r="H210" s="16">
        <v>2011</v>
      </c>
      <c r="I210" s="80">
        <v>4</v>
      </c>
      <c r="J210" s="1">
        <v>-1</v>
      </c>
      <c r="K210" s="1">
        <v>-1</v>
      </c>
      <c r="L210" s="1">
        <v>-1</v>
      </c>
      <c r="M210" s="1">
        <v>-1</v>
      </c>
      <c r="N210" s="1">
        <v>-1</v>
      </c>
      <c r="O210" s="1">
        <v>-1</v>
      </c>
      <c r="P210" s="1">
        <v>-1</v>
      </c>
      <c r="Q210" s="1">
        <v>-1</v>
      </c>
      <c r="R210" s="1">
        <v>-1</v>
      </c>
      <c r="S210" s="1">
        <v>-1</v>
      </c>
      <c r="T210" s="1">
        <v>-1</v>
      </c>
      <c r="U210" s="1">
        <v>-1</v>
      </c>
      <c r="V210" s="1">
        <v>-1</v>
      </c>
      <c r="W210" s="1">
        <v>-1</v>
      </c>
      <c r="X210" s="1">
        <v>3</v>
      </c>
      <c r="Y210" s="1" t="s">
        <v>53</v>
      </c>
      <c r="Z210" s="1" t="s">
        <v>495</v>
      </c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x14ac:dyDescent="0.3">
      <c r="A211" s="1" t="s">
        <v>496</v>
      </c>
      <c r="B211" s="18">
        <v>2011</v>
      </c>
      <c r="C211" s="18">
        <v>2011</v>
      </c>
      <c r="D211" s="18">
        <v>2011</v>
      </c>
      <c r="E211" s="18">
        <v>4</v>
      </c>
      <c r="F211" s="15" t="s">
        <v>785</v>
      </c>
      <c r="G211" s="16">
        <v>2011</v>
      </c>
      <c r="H211" s="16">
        <v>2011</v>
      </c>
      <c r="I211" s="80">
        <v>4</v>
      </c>
      <c r="J211" s="1">
        <v>-1</v>
      </c>
      <c r="K211" s="1">
        <v>-1</v>
      </c>
      <c r="L211" s="1">
        <v>-1</v>
      </c>
      <c r="M211" s="1">
        <v>-1</v>
      </c>
      <c r="N211" s="1">
        <v>8.51</v>
      </c>
      <c r="O211" s="1">
        <v>8.51</v>
      </c>
      <c r="P211" s="1">
        <v>8.51</v>
      </c>
      <c r="Q211" s="1">
        <v>3.6</v>
      </c>
      <c r="R211" s="1" t="s">
        <v>497</v>
      </c>
      <c r="S211" s="1">
        <v>-1</v>
      </c>
      <c r="T211" s="1">
        <v>-1</v>
      </c>
      <c r="U211" s="1">
        <v>-1</v>
      </c>
      <c r="V211" s="1">
        <v>-1</v>
      </c>
      <c r="W211" s="1">
        <v>-1</v>
      </c>
      <c r="X211" s="1">
        <v>3</v>
      </c>
      <c r="Y211" s="1" t="s">
        <v>53</v>
      </c>
      <c r="Z211" s="1" t="s">
        <v>498</v>
      </c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x14ac:dyDescent="0.3">
      <c r="A212" s="1" t="s">
        <v>499</v>
      </c>
      <c r="B212" s="18">
        <v>2011</v>
      </c>
      <c r="C212" s="18">
        <v>2011</v>
      </c>
      <c r="D212" s="18">
        <v>2011</v>
      </c>
      <c r="E212" s="18">
        <v>4</v>
      </c>
      <c r="F212" s="15" t="s">
        <v>785</v>
      </c>
      <c r="G212" s="16">
        <v>2011</v>
      </c>
      <c r="H212" s="16">
        <v>2011</v>
      </c>
      <c r="I212" s="80">
        <v>4</v>
      </c>
      <c r="J212" s="1">
        <v>-1</v>
      </c>
      <c r="K212" s="1">
        <v>-1</v>
      </c>
      <c r="L212" s="1">
        <v>-1</v>
      </c>
      <c r="M212" s="1">
        <v>-1</v>
      </c>
      <c r="N212" s="1">
        <v>8.51</v>
      </c>
      <c r="O212" s="1">
        <v>8.51</v>
      </c>
      <c r="P212" s="1">
        <v>8.51</v>
      </c>
      <c r="Q212" s="1">
        <v>3.6</v>
      </c>
      <c r="R212" s="1" t="s">
        <v>497</v>
      </c>
      <c r="S212" s="1">
        <v>-1</v>
      </c>
      <c r="T212" s="1">
        <v>-1</v>
      </c>
      <c r="U212" s="1">
        <v>-1</v>
      </c>
      <c r="V212" s="1">
        <v>-1</v>
      </c>
      <c r="W212" s="1">
        <v>-1</v>
      </c>
      <c r="X212" s="1">
        <v>3</v>
      </c>
      <c r="Y212" s="1" t="s">
        <v>53</v>
      </c>
      <c r="Z212" s="1" t="s">
        <v>500</v>
      </c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x14ac:dyDescent="0.3">
      <c r="A213" s="1" t="s">
        <v>501</v>
      </c>
      <c r="B213" s="18">
        <v>7.1</v>
      </c>
      <c r="C213" s="18">
        <v>1.1000000000000001</v>
      </c>
      <c r="D213" s="18">
        <v>7.1</v>
      </c>
      <c r="E213" s="18">
        <v>1.1100000000000001</v>
      </c>
      <c r="F213" s="15" t="s">
        <v>785</v>
      </c>
      <c r="G213" s="16">
        <v>7.1</v>
      </c>
      <c r="H213" s="16">
        <v>7.1</v>
      </c>
      <c r="I213" s="80">
        <v>1.1100000000000001</v>
      </c>
      <c r="J213" s="1">
        <v>-1</v>
      </c>
      <c r="K213" s="1">
        <v>-1</v>
      </c>
      <c r="L213" s="1">
        <v>-1</v>
      </c>
      <c r="M213" s="1">
        <v>-1</v>
      </c>
      <c r="N213" s="1">
        <v>-1</v>
      </c>
      <c r="O213" s="1">
        <v>-1</v>
      </c>
      <c r="P213" s="1">
        <v>-1</v>
      </c>
      <c r="Q213" s="1">
        <v>-1</v>
      </c>
      <c r="R213" s="1">
        <v>-1</v>
      </c>
      <c r="S213" s="1">
        <v>-1</v>
      </c>
      <c r="T213" s="1">
        <v>-1</v>
      </c>
      <c r="U213" s="1">
        <v>-1</v>
      </c>
      <c r="V213" s="1">
        <v>-1</v>
      </c>
      <c r="W213" s="1">
        <v>-1</v>
      </c>
      <c r="X213" s="1">
        <v>3</v>
      </c>
      <c r="Y213" s="1" t="s">
        <v>53</v>
      </c>
      <c r="Z213" s="1" t="s">
        <v>502</v>
      </c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x14ac:dyDescent="0.3">
      <c r="A214" s="1" t="s">
        <v>503</v>
      </c>
      <c r="B214" s="18">
        <v>7.1</v>
      </c>
      <c r="C214" s="18">
        <v>1.1000000000000001</v>
      </c>
      <c r="D214" s="18">
        <v>7.1</v>
      </c>
      <c r="E214" s="18">
        <v>1.1100000000000001</v>
      </c>
      <c r="F214" s="15" t="s">
        <v>785</v>
      </c>
      <c r="G214" s="16">
        <v>7.1</v>
      </c>
      <c r="H214" s="16">
        <v>7.1</v>
      </c>
      <c r="I214" s="80">
        <v>1.1100000000000001</v>
      </c>
      <c r="J214" s="1">
        <v>-1</v>
      </c>
      <c r="K214" s="1">
        <v>-1</v>
      </c>
      <c r="L214" s="1">
        <v>-1</v>
      </c>
      <c r="M214" s="1">
        <v>-1</v>
      </c>
      <c r="N214" s="1">
        <v>-1</v>
      </c>
      <c r="O214" s="1">
        <v>-1</v>
      </c>
      <c r="P214" s="1">
        <v>-1</v>
      </c>
      <c r="Q214" s="1">
        <v>-1</v>
      </c>
      <c r="R214" s="1">
        <v>-1</v>
      </c>
      <c r="S214" s="1">
        <v>-1</v>
      </c>
      <c r="T214" s="1">
        <v>-1</v>
      </c>
      <c r="U214" s="1">
        <v>-1</v>
      </c>
      <c r="V214" s="1">
        <v>-1</v>
      </c>
      <c r="W214" s="1">
        <v>-1</v>
      </c>
      <c r="X214" s="1" t="s">
        <v>289</v>
      </c>
      <c r="Y214" s="1">
        <v>3</v>
      </c>
      <c r="Z214" s="1" t="s">
        <v>53</v>
      </c>
      <c r="AA214" s="1" t="s">
        <v>504</v>
      </c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x14ac:dyDescent="0.3">
      <c r="A215" s="1" t="s">
        <v>505</v>
      </c>
      <c r="B215" s="18">
        <v>7.1</v>
      </c>
      <c r="C215" s="18">
        <v>1.1000000000000001</v>
      </c>
      <c r="D215" s="18">
        <v>7.1</v>
      </c>
      <c r="E215" s="18">
        <v>1.1100000000000001</v>
      </c>
      <c r="F215" s="15" t="s">
        <v>785</v>
      </c>
      <c r="G215" s="16">
        <v>8.6</v>
      </c>
      <c r="H215" s="16">
        <v>8.6</v>
      </c>
      <c r="I215" s="80">
        <v>3</v>
      </c>
      <c r="J215" s="1">
        <v>-1</v>
      </c>
      <c r="K215" s="1">
        <v>-1</v>
      </c>
      <c r="L215" s="1">
        <v>-1</v>
      </c>
      <c r="M215" s="1">
        <v>-1</v>
      </c>
      <c r="N215" s="1">
        <v>-1</v>
      </c>
      <c r="O215" s="1">
        <v>-1</v>
      </c>
      <c r="P215" s="1">
        <v>-1</v>
      </c>
      <c r="Q215" s="1">
        <v>-1</v>
      </c>
      <c r="R215" s="1">
        <v>-1</v>
      </c>
      <c r="S215" s="1">
        <v>-1</v>
      </c>
      <c r="T215" s="1">
        <v>-1</v>
      </c>
      <c r="U215" s="1">
        <v>-1</v>
      </c>
      <c r="V215" s="1">
        <v>-1</v>
      </c>
      <c r="W215" s="1">
        <v>-1</v>
      </c>
      <c r="X215" s="1">
        <v>3</v>
      </c>
      <c r="Y215" s="1" t="s">
        <v>53</v>
      </c>
      <c r="Z215" s="1" t="s">
        <v>506</v>
      </c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x14ac:dyDescent="0.3">
      <c r="A216" s="1" t="s">
        <v>507</v>
      </c>
      <c r="B216" s="18">
        <v>7.1</v>
      </c>
      <c r="C216" s="18">
        <v>1.1000000000000001</v>
      </c>
      <c r="D216" s="18">
        <v>7.1</v>
      </c>
      <c r="E216" s="18">
        <v>1.1100000000000001</v>
      </c>
      <c r="F216" s="15" t="s">
        <v>785</v>
      </c>
      <c r="G216" s="16">
        <v>8.6</v>
      </c>
      <c r="H216" s="16">
        <v>8.6</v>
      </c>
      <c r="I216" s="80">
        <v>3</v>
      </c>
      <c r="J216" s="1">
        <v>-1</v>
      </c>
      <c r="K216" s="1">
        <v>-1</v>
      </c>
      <c r="L216" s="1">
        <v>-1</v>
      </c>
      <c r="M216" s="1">
        <v>-1</v>
      </c>
      <c r="N216" s="1">
        <v>-1</v>
      </c>
      <c r="O216" s="1">
        <v>-1</v>
      </c>
      <c r="P216" s="1">
        <v>-1</v>
      </c>
      <c r="Q216" s="1">
        <v>-1</v>
      </c>
      <c r="R216" s="1">
        <v>-1</v>
      </c>
      <c r="S216" s="1">
        <v>-1</v>
      </c>
      <c r="T216" s="1">
        <v>-1</v>
      </c>
      <c r="U216" s="1">
        <v>-1</v>
      </c>
      <c r="V216" s="1">
        <v>-1</v>
      </c>
      <c r="W216" s="1">
        <v>-1</v>
      </c>
      <c r="X216" s="1">
        <v>3</v>
      </c>
      <c r="Y216" s="1" t="s">
        <v>53</v>
      </c>
      <c r="Z216" s="1" t="s">
        <v>508</v>
      </c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x14ac:dyDescent="0.3">
      <c r="A217" s="1" t="s">
        <v>509</v>
      </c>
      <c r="B217" s="18">
        <v>8.6</v>
      </c>
      <c r="C217" s="18">
        <v>8.6</v>
      </c>
      <c r="D217" s="18">
        <v>8.6</v>
      </c>
      <c r="E217" s="18">
        <v>3.1</v>
      </c>
      <c r="F217" s="15" t="s">
        <v>785</v>
      </c>
      <c r="G217" s="16">
        <v>8.6</v>
      </c>
      <c r="H217" s="16">
        <v>8.6</v>
      </c>
      <c r="I217" s="80">
        <v>3.1</v>
      </c>
      <c r="J217" s="1">
        <v>-1</v>
      </c>
      <c r="K217" s="1">
        <v>-1</v>
      </c>
      <c r="L217" s="1">
        <v>-1</v>
      </c>
      <c r="M217" s="1">
        <v>-1</v>
      </c>
      <c r="N217" s="1">
        <v>-1</v>
      </c>
      <c r="O217" s="1">
        <v>-1</v>
      </c>
      <c r="P217" s="1">
        <v>-1</v>
      </c>
      <c r="Q217" s="1">
        <v>-1</v>
      </c>
      <c r="R217" s="1">
        <v>-1</v>
      </c>
      <c r="S217" s="1">
        <v>-1</v>
      </c>
      <c r="T217" s="1">
        <v>-1</v>
      </c>
      <c r="U217" s="1">
        <v>-1</v>
      </c>
      <c r="V217" s="1">
        <v>-1</v>
      </c>
      <c r="W217" s="1">
        <v>-1</v>
      </c>
      <c r="X217" s="1">
        <v>3</v>
      </c>
      <c r="Y217" s="1" t="s">
        <v>53</v>
      </c>
      <c r="Z217" s="1" t="s">
        <v>510</v>
      </c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x14ac:dyDescent="0.3">
      <c r="A218" s="1" t="s">
        <v>511</v>
      </c>
      <c r="B218" s="18">
        <v>8.6</v>
      </c>
      <c r="C218" s="18">
        <v>8.6</v>
      </c>
      <c r="D218" s="18">
        <v>8.6</v>
      </c>
      <c r="E218" s="18">
        <v>3.1</v>
      </c>
      <c r="F218" s="15" t="s">
        <v>785</v>
      </c>
      <c r="G218" s="16">
        <v>8.6</v>
      </c>
      <c r="H218" s="16">
        <v>8.6</v>
      </c>
      <c r="I218" s="80">
        <v>3.1</v>
      </c>
      <c r="J218" s="1">
        <v>-1</v>
      </c>
      <c r="K218" s="1">
        <v>-1</v>
      </c>
      <c r="L218" s="1">
        <v>-1</v>
      </c>
      <c r="M218" s="1">
        <v>-1</v>
      </c>
      <c r="N218" s="1">
        <v>-1</v>
      </c>
      <c r="O218" s="1">
        <v>-1</v>
      </c>
      <c r="P218" s="1">
        <v>-1</v>
      </c>
      <c r="Q218" s="1">
        <v>-1</v>
      </c>
      <c r="R218" s="1">
        <v>-1</v>
      </c>
      <c r="S218" s="1">
        <v>-1</v>
      </c>
      <c r="T218" s="1">
        <v>-1</v>
      </c>
      <c r="U218" s="1">
        <v>-1</v>
      </c>
      <c r="V218" s="1">
        <v>-1</v>
      </c>
      <c r="W218" s="1">
        <v>-1</v>
      </c>
      <c r="X218" s="1">
        <v>3</v>
      </c>
      <c r="Y218" s="1" t="s">
        <v>53</v>
      </c>
      <c r="Z218" s="1" t="s">
        <v>512</v>
      </c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x14ac:dyDescent="0.3">
      <c r="A219" s="1" t="s">
        <v>513</v>
      </c>
      <c r="B219" s="18">
        <v>8.6</v>
      </c>
      <c r="C219" s="18">
        <v>8.6</v>
      </c>
      <c r="D219" s="18">
        <v>8.6</v>
      </c>
      <c r="E219" s="18">
        <v>3.1</v>
      </c>
      <c r="F219" s="15" t="s">
        <v>785</v>
      </c>
      <c r="G219" s="16">
        <v>8.6</v>
      </c>
      <c r="H219" s="16">
        <v>8.6</v>
      </c>
      <c r="I219" s="80">
        <v>3.1</v>
      </c>
      <c r="J219" s="1">
        <v>-1</v>
      </c>
      <c r="K219" s="1">
        <v>-1</v>
      </c>
      <c r="L219" s="1">
        <v>-1</v>
      </c>
      <c r="M219" s="1">
        <v>-1</v>
      </c>
      <c r="N219" s="1">
        <v>-1</v>
      </c>
      <c r="O219" s="1">
        <v>-1</v>
      </c>
      <c r="P219" s="1">
        <v>-1</v>
      </c>
      <c r="Q219" s="1">
        <v>-1</v>
      </c>
      <c r="R219" s="1">
        <v>-1</v>
      </c>
      <c r="S219" s="1">
        <v>-1</v>
      </c>
      <c r="T219" s="1">
        <v>-1</v>
      </c>
      <c r="U219" s="1">
        <v>-1</v>
      </c>
      <c r="V219" s="1">
        <v>-1</v>
      </c>
      <c r="W219" s="1">
        <v>-1</v>
      </c>
      <c r="X219" s="1">
        <v>3</v>
      </c>
      <c r="Y219" s="1" t="s">
        <v>53</v>
      </c>
      <c r="Z219" s="1" t="s">
        <v>514</v>
      </c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x14ac:dyDescent="0.3">
      <c r="A220" s="1" t="s">
        <v>515</v>
      </c>
      <c r="B220" s="18">
        <v>8.6</v>
      </c>
      <c r="C220" s="18">
        <v>8.6</v>
      </c>
      <c r="D220" s="18">
        <v>8.6</v>
      </c>
      <c r="E220" s="18">
        <v>3.1</v>
      </c>
      <c r="F220" s="15" t="s">
        <v>785</v>
      </c>
      <c r="G220" s="16">
        <v>8.6</v>
      </c>
      <c r="H220" s="16">
        <v>8.6</v>
      </c>
      <c r="I220" s="80">
        <v>3.1</v>
      </c>
      <c r="J220" s="1">
        <v>-1</v>
      </c>
      <c r="K220" s="1">
        <v>-1</v>
      </c>
      <c r="L220" s="1">
        <v>-1</v>
      </c>
      <c r="M220" s="1">
        <v>-1</v>
      </c>
      <c r="N220" s="1">
        <v>-1</v>
      </c>
      <c r="O220" s="1">
        <v>-1</v>
      </c>
      <c r="P220" s="1">
        <v>-1</v>
      </c>
      <c r="Q220" s="1">
        <v>-1</v>
      </c>
      <c r="R220" s="1">
        <v>-1</v>
      </c>
      <c r="S220" s="1">
        <v>-1</v>
      </c>
      <c r="T220" s="1">
        <v>-1</v>
      </c>
      <c r="U220" s="1">
        <v>-1</v>
      </c>
      <c r="V220" s="1">
        <v>-1</v>
      </c>
      <c r="W220" s="1">
        <v>-1</v>
      </c>
      <c r="X220" s="1">
        <v>3</v>
      </c>
      <c r="Y220" s="1" t="s">
        <v>53</v>
      </c>
      <c r="Z220" s="1" t="s">
        <v>516</v>
      </c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x14ac:dyDescent="0.3">
      <c r="A221" s="1" t="s">
        <v>517</v>
      </c>
      <c r="B221" s="18">
        <v>8.6</v>
      </c>
      <c r="C221" s="18">
        <v>8.6</v>
      </c>
      <c r="D221" s="18">
        <v>8.6</v>
      </c>
      <c r="E221" s="18">
        <v>3.1</v>
      </c>
      <c r="F221" s="15" t="s">
        <v>785</v>
      </c>
      <c r="G221" s="16">
        <v>8.6</v>
      </c>
      <c r="H221" s="16">
        <v>8.6</v>
      </c>
      <c r="I221" s="80">
        <v>3.1</v>
      </c>
      <c r="J221" s="1">
        <v>-1</v>
      </c>
      <c r="K221" s="1">
        <v>-1</v>
      </c>
      <c r="L221" s="1">
        <v>-1</v>
      </c>
      <c r="M221" s="1">
        <v>-1</v>
      </c>
      <c r="N221" s="1">
        <v>-1</v>
      </c>
      <c r="O221" s="1">
        <v>-1</v>
      </c>
      <c r="P221" s="1">
        <v>-1</v>
      </c>
      <c r="Q221" s="1">
        <v>-1</v>
      </c>
      <c r="R221" s="1">
        <v>-1</v>
      </c>
      <c r="S221" s="1">
        <v>-1</v>
      </c>
      <c r="T221" s="1">
        <v>-1</v>
      </c>
      <c r="U221" s="1">
        <v>-1</v>
      </c>
      <c r="V221" s="1">
        <v>-1</v>
      </c>
      <c r="W221" s="1">
        <v>-1</v>
      </c>
      <c r="X221" s="1">
        <v>3</v>
      </c>
      <c r="Y221" s="1" t="s">
        <v>53</v>
      </c>
      <c r="Z221" s="1" t="s">
        <v>518</v>
      </c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x14ac:dyDescent="0.3">
      <c r="A222" s="1" t="s">
        <v>519</v>
      </c>
      <c r="B222" s="18">
        <v>8.6</v>
      </c>
      <c r="C222" s="18">
        <v>8.6</v>
      </c>
      <c r="D222" s="18">
        <v>8.6</v>
      </c>
      <c r="E222" s="18">
        <v>3.1</v>
      </c>
      <c r="F222" s="15" t="s">
        <v>785</v>
      </c>
      <c r="G222" s="16">
        <v>8.6</v>
      </c>
      <c r="H222" s="16">
        <v>8.6</v>
      </c>
      <c r="I222" s="80">
        <v>3.1</v>
      </c>
      <c r="J222" s="1">
        <v>-1</v>
      </c>
      <c r="K222" s="1">
        <v>-1</v>
      </c>
      <c r="L222" s="1">
        <v>-1</v>
      </c>
      <c r="M222" s="1">
        <v>-1</v>
      </c>
      <c r="N222" s="1">
        <v>-1</v>
      </c>
      <c r="O222" s="1">
        <v>-1</v>
      </c>
      <c r="P222" s="1">
        <v>-1</v>
      </c>
      <c r="Q222" s="1">
        <v>-1</v>
      </c>
      <c r="R222" s="1">
        <v>-1</v>
      </c>
      <c r="S222" s="1">
        <v>-1</v>
      </c>
      <c r="T222" s="1">
        <v>-1</v>
      </c>
      <c r="U222" s="1">
        <v>-1</v>
      </c>
      <c r="V222" s="1">
        <v>-1</v>
      </c>
      <c r="W222" s="1">
        <v>-1</v>
      </c>
      <c r="X222" s="1">
        <v>3</v>
      </c>
      <c r="Y222" s="1" t="s">
        <v>53</v>
      </c>
      <c r="Z222" s="1" t="s">
        <v>520</v>
      </c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ht="18" x14ac:dyDescent="0.35">
      <c r="A223" s="96" t="s">
        <v>521</v>
      </c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8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x14ac:dyDescent="0.3">
      <c r="A224" s="1" t="s">
        <v>522</v>
      </c>
      <c r="B224" s="18" t="s">
        <v>523</v>
      </c>
      <c r="C224" s="18" t="s">
        <v>524</v>
      </c>
      <c r="D224" s="18" t="s">
        <v>524</v>
      </c>
      <c r="E224" s="19">
        <v>2.4</v>
      </c>
      <c r="F224" s="15" t="s">
        <v>785</v>
      </c>
      <c r="G224" s="17">
        <v>2010</v>
      </c>
      <c r="H224" s="17">
        <v>2010</v>
      </c>
      <c r="I224" s="84">
        <v>3.5</v>
      </c>
      <c r="J224" s="1">
        <v>-1</v>
      </c>
      <c r="K224" s="1">
        <v>-1</v>
      </c>
      <c r="L224" s="1">
        <v>-1</v>
      </c>
      <c r="M224" s="1">
        <v>-1</v>
      </c>
      <c r="N224" s="1">
        <v>-1</v>
      </c>
      <c r="O224" s="1">
        <v>-1</v>
      </c>
      <c r="P224" s="1">
        <v>-1</v>
      </c>
      <c r="Q224" s="1">
        <v>-1</v>
      </c>
      <c r="R224" s="1">
        <v>-1</v>
      </c>
      <c r="S224" s="1">
        <v>-1</v>
      </c>
      <c r="T224" s="1">
        <v>-1</v>
      </c>
      <c r="U224" s="1">
        <v>-1</v>
      </c>
      <c r="V224" s="1">
        <v>-1</v>
      </c>
      <c r="W224" s="1">
        <v>-1</v>
      </c>
      <c r="X224" s="1">
        <v>3</v>
      </c>
      <c r="Y224" s="1" t="s">
        <v>53</v>
      </c>
      <c r="Z224" s="1" t="s">
        <v>525</v>
      </c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x14ac:dyDescent="0.3">
      <c r="A225" s="1" t="s">
        <v>526</v>
      </c>
      <c r="B225" s="18" t="s">
        <v>523</v>
      </c>
      <c r="C225" s="18" t="s">
        <v>524</v>
      </c>
      <c r="D225" s="18" t="s">
        <v>524</v>
      </c>
      <c r="E225" s="19">
        <v>2.4</v>
      </c>
      <c r="F225" s="15" t="s">
        <v>785</v>
      </c>
      <c r="G225" s="17">
        <v>2010</v>
      </c>
      <c r="H225" s="17">
        <v>2010</v>
      </c>
      <c r="I225" s="84">
        <v>3.5</v>
      </c>
      <c r="J225" s="1">
        <v>-1</v>
      </c>
      <c r="K225" s="1">
        <v>-1</v>
      </c>
      <c r="L225" s="1">
        <v>-1</v>
      </c>
      <c r="M225" s="1">
        <v>-1</v>
      </c>
      <c r="N225" s="1">
        <v>-1</v>
      </c>
      <c r="O225" s="1">
        <v>-1</v>
      </c>
      <c r="P225" s="1">
        <v>-1</v>
      </c>
      <c r="Q225" s="1">
        <v>-1</v>
      </c>
      <c r="R225" s="1">
        <v>-1</v>
      </c>
      <c r="S225" s="1">
        <v>-1</v>
      </c>
      <c r="T225" s="1">
        <v>-1</v>
      </c>
      <c r="U225" s="1">
        <v>-1</v>
      </c>
      <c r="V225" s="1">
        <v>-1</v>
      </c>
      <c r="W225" s="1">
        <v>-1</v>
      </c>
      <c r="X225" s="1">
        <v>3</v>
      </c>
      <c r="Y225" s="1" t="s">
        <v>53</v>
      </c>
      <c r="Z225" s="1" t="s">
        <v>527</v>
      </c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x14ac:dyDescent="0.3">
      <c r="A226" s="1" t="s">
        <v>528</v>
      </c>
      <c r="B226" s="18" t="s">
        <v>523</v>
      </c>
      <c r="C226" s="18" t="s">
        <v>524</v>
      </c>
      <c r="D226" s="18" t="s">
        <v>524</v>
      </c>
      <c r="E226" s="19">
        <v>2.4</v>
      </c>
      <c r="F226" s="15" t="s">
        <v>785</v>
      </c>
      <c r="G226" s="17">
        <v>2010</v>
      </c>
      <c r="H226" s="17">
        <v>2010</v>
      </c>
      <c r="I226" s="84">
        <v>3.5</v>
      </c>
      <c r="J226" s="1">
        <v>-1</v>
      </c>
      <c r="K226" s="1">
        <v>-1</v>
      </c>
      <c r="L226" s="1">
        <v>-1</v>
      </c>
      <c r="M226" s="1">
        <v>-1</v>
      </c>
      <c r="N226" s="1">
        <v>-1</v>
      </c>
      <c r="O226" s="1">
        <v>-1</v>
      </c>
      <c r="P226" s="1">
        <v>-1</v>
      </c>
      <c r="Q226" s="1">
        <v>-1</v>
      </c>
      <c r="R226" s="1">
        <v>-1</v>
      </c>
      <c r="S226" s="1">
        <v>-1</v>
      </c>
      <c r="T226" s="1">
        <v>-1</v>
      </c>
      <c r="U226" s="1">
        <v>-1</v>
      </c>
      <c r="V226" s="1">
        <v>-1</v>
      </c>
      <c r="W226" s="1">
        <v>-1</v>
      </c>
      <c r="X226" s="1">
        <v>3</v>
      </c>
      <c r="Y226" s="1" t="s">
        <v>53</v>
      </c>
      <c r="Z226" s="1" t="s">
        <v>529</v>
      </c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x14ac:dyDescent="0.3">
      <c r="A227" s="1" t="s">
        <v>530</v>
      </c>
      <c r="B227" s="18">
        <v>2011</v>
      </c>
      <c r="C227" s="18">
        <v>2011</v>
      </c>
      <c r="D227" s="18">
        <v>2011</v>
      </c>
      <c r="E227" s="19">
        <v>4</v>
      </c>
      <c r="F227" s="15" t="s">
        <v>785</v>
      </c>
      <c r="G227" s="17">
        <v>-1</v>
      </c>
      <c r="H227" s="17">
        <v>-1</v>
      </c>
      <c r="I227" s="17">
        <v>-1</v>
      </c>
      <c r="J227" s="1">
        <v>-1</v>
      </c>
      <c r="K227" s="1">
        <v>-1</v>
      </c>
      <c r="L227" s="1">
        <v>-1</v>
      </c>
      <c r="M227" s="1">
        <v>-1</v>
      </c>
      <c r="N227" s="1">
        <v>-1</v>
      </c>
      <c r="O227" s="1">
        <v>-1</v>
      </c>
      <c r="P227" s="1">
        <v>-1</v>
      </c>
      <c r="Q227" s="1">
        <v>-1</v>
      </c>
      <c r="R227" s="1">
        <v>-1</v>
      </c>
      <c r="S227" s="1">
        <v>-1</v>
      </c>
      <c r="T227" s="1">
        <v>-1</v>
      </c>
      <c r="U227" s="1">
        <v>-1</v>
      </c>
      <c r="V227" s="1">
        <v>-1</v>
      </c>
      <c r="W227" s="1">
        <v>-1</v>
      </c>
      <c r="X227" s="1">
        <v>3</v>
      </c>
      <c r="Y227" s="1" t="s">
        <v>53</v>
      </c>
      <c r="Z227" s="1" t="s">
        <v>531</v>
      </c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x14ac:dyDescent="0.3">
      <c r="A228" s="1" t="s">
        <v>532</v>
      </c>
      <c r="B228" s="18">
        <v>2011</v>
      </c>
      <c r="C228" s="18">
        <v>2011</v>
      </c>
      <c r="D228" s="18">
        <v>2011</v>
      </c>
      <c r="E228" s="19">
        <v>4</v>
      </c>
      <c r="F228" s="15" t="s">
        <v>785</v>
      </c>
      <c r="G228" s="17">
        <v>-1</v>
      </c>
      <c r="H228" s="17">
        <v>-1</v>
      </c>
      <c r="I228" s="17">
        <v>-1</v>
      </c>
      <c r="J228" s="1">
        <v>-1</v>
      </c>
      <c r="K228" s="1">
        <v>-1</v>
      </c>
      <c r="L228" s="1">
        <v>-1</v>
      </c>
      <c r="M228" s="1">
        <v>-1</v>
      </c>
      <c r="N228" s="1">
        <v>-1</v>
      </c>
      <c r="O228" s="1">
        <v>-1</v>
      </c>
      <c r="P228" s="1">
        <v>-1</v>
      </c>
      <c r="Q228" s="1">
        <v>-1</v>
      </c>
      <c r="R228" s="1">
        <v>-1</v>
      </c>
      <c r="S228" s="1">
        <v>-1</v>
      </c>
      <c r="T228" s="1">
        <v>-1</v>
      </c>
      <c r="U228" s="1">
        <v>-1</v>
      </c>
      <c r="V228" s="1">
        <v>-1</v>
      </c>
      <c r="W228" s="1">
        <v>-1</v>
      </c>
      <c r="X228" s="1">
        <v>3</v>
      </c>
      <c r="Y228" s="1" t="s">
        <v>53</v>
      </c>
      <c r="Z228" s="1" t="s">
        <v>533</v>
      </c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x14ac:dyDescent="0.3">
      <c r="A229" s="1" t="s">
        <v>534</v>
      </c>
      <c r="B229" s="18">
        <v>2015</v>
      </c>
      <c r="C229" s="18">
        <v>2015</v>
      </c>
      <c r="D229" s="18">
        <v>2015</v>
      </c>
      <c r="E229" s="19">
        <v>15</v>
      </c>
      <c r="F229" s="15" t="s">
        <v>785</v>
      </c>
      <c r="G229" s="17">
        <v>-1</v>
      </c>
      <c r="H229" s="17">
        <v>-1</v>
      </c>
      <c r="I229" s="17">
        <v>-1</v>
      </c>
      <c r="J229" s="1">
        <v>-1</v>
      </c>
      <c r="K229" s="1">
        <v>-1</v>
      </c>
      <c r="L229" s="1">
        <v>-1</v>
      </c>
      <c r="M229" s="1">
        <v>-1</v>
      </c>
      <c r="N229" s="1">
        <v>2015</v>
      </c>
      <c r="O229" s="1">
        <v>2015</v>
      </c>
      <c r="P229" s="1">
        <v>2015</v>
      </c>
      <c r="Q229" s="54">
        <v>15</v>
      </c>
      <c r="R229" s="1" t="s">
        <v>535</v>
      </c>
      <c r="S229" s="1">
        <v>-1</v>
      </c>
      <c r="T229" s="1">
        <v>-1</v>
      </c>
      <c r="U229" s="1">
        <v>-1</v>
      </c>
      <c r="V229" s="1">
        <v>-1</v>
      </c>
      <c r="W229" s="1">
        <v>-1</v>
      </c>
      <c r="X229" s="1">
        <v>3</v>
      </c>
      <c r="Y229" s="1" t="s">
        <v>53</v>
      </c>
      <c r="Z229" s="1" t="s">
        <v>536</v>
      </c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x14ac:dyDescent="0.3">
      <c r="A230" s="1" t="s">
        <v>537</v>
      </c>
      <c r="B230" s="18" t="s">
        <v>523</v>
      </c>
      <c r="C230" s="18" t="s">
        <v>524</v>
      </c>
      <c r="D230" s="18" t="s">
        <v>524</v>
      </c>
      <c r="E230" s="19">
        <v>2.4</v>
      </c>
      <c r="F230" s="15" t="s">
        <v>785</v>
      </c>
      <c r="G230" s="17">
        <v>2010</v>
      </c>
      <c r="H230" s="17">
        <v>2010</v>
      </c>
      <c r="I230" s="80">
        <v>3.51</v>
      </c>
      <c r="J230" s="1">
        <v>-1</v>
      </c>
      <c r="K230" s="1">
        <v>-1</v>
      </c>
      <c r="L230" s="1">
        <v>-1</v>
      </c>
      <c r="M230" s="1">
        <v>-1</v>
      </c>
      <c r="N230" s="1">
        <v>-1</v>
      </c>
      <c r="O230" s="1">
        <v>-1</v>
      </c>
      <c r="P230" s="1">
        <v>-1</v>
      </c>
      <c r="Q230" s="1">
        <v>-1</v>
      </c>
      <c r="R230" s="1">
        <v>-1</v>
      </c>
      <c r="S230" s="1">
        <v>-1</v>
      </c>
      <c r="T230" s="1">
        <v>-1</v>
      </c>
      <c r="U230" s="1">
        <v>-1</v>
      </c>
      <c r="V230" s="1">
        <v>-1</v>
      </c>
      <c r="W230" s="1">
        <v>-1</v>
      </c>
      <c r="X230" s="1">
        <v>3</v>
      </c>
      <c r="Y230" s="1" t="s">
        <v>53</v>
      </c>
      <c r="Z230" s="1" t="s">
        <v>538</v>
      </c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x14ac:dyDescent="0.3">
      <c r="A231" s="1" t="s">
        <v>539</v>
      </c>
      <c r="B231" s="18" t="s">
        <v>523</v>
      </c>
      <c r="C231" s="18" t="s">
        <v>524</v>
      </c>
      <c r="D231" s="18" t="s">
        <v>524</v>
      </c>
      <c r="E231" s="19">
        <v>2.4</v>
      </c>
      <c r="F231" s="15" t="s">
        <v>785</v>
      </c>
      <c r="G231" s="17">
        <v>2010</v>
      </c>
      <c r="H231" s="17">
        <v>2010</v>
      </c>
      <c r="I231" s="80">
        <v>3.51</v>
      </c>
      <c r="J231" s="1">
        <v>-1</v>
      </c>
      <c r="K231" s="1">
        <v>-1</v>
      </c>
      <c r="L231" s="1">
        <v>-1</v>
      </c>
      <c r="M231" s="1">
        <v>-1</v>
      </c>
      <c r="N231" s="1">
        <v>-1</v>
      </c>
      <c r="O231" s="1">
        <v>-1</v>
      </c>
      <c r="P231" s="1">
        <v>-1</v>
      </c>
      <c r="Q231" s="1">
        <v>-1</v>
      </c>
      <c r="R231" s="1">
        <v>-1</v>
      </c>
      <c r="S231" s="1">
        <v>-1</v>
      </c>
      <c r="T231" s="1">
        <v>-1</v>
      </c>
      <c r="U231" s="1">
        <v>-1</v>
      </c>
      <c r="V231" s="1">
        <v>-1</v>
      </c>
      <c r="W231" s="1">
        <v>-1</v>
      </c>
      <c r="X231" s="1">
        <v>3</v>
      </c>
      <c r="Y231" s="1" t="s">
        <v>53</v>
      </c>
      <c r="Z231" s="1" t="s">
        <v>540</v>
      </c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x14ac:dyDescent="0.3">
      <c r="A232" s="1" t="s">
        <v>541</v>
      </c>
      <c r="B232" s="18" t="s">
        <v>523</v>
      </c>
      <c r="C232" s="18" t="s">
        <v>524</v>
      </c>
      <c r="D232" s="18" t="s">
        <v>524</v>
      </c>
      <c r="E232" s="19">
        <v>2.4</v>
      </c>
      <c r="F232" s="15" t="s">
        <v>785</v>
      </c>
      <c r="G232" s="17">
        <v>2010</v>
      </c>
      <c r="H232" s="17">
        <v>2010</v>
      </c>
      <c r="I232" s="80">
        <v>3.51</v>
      </c>
      <c r="J232" s="1">
        <v>-1</v>
      </c>
      <c r="K232" s="1">
        <v>-1</v>
      </c>
      <c r="L232" s="1">
        <v>-1</v>
      </c>
      <c r="M232" s="1">
        <v>-1</v>
      </c>
      <c r="N232" s="1">
        <v>-1</v>
      </c>
      <c r="O232" s="1">
        <v>-1</v>
      </c>
      <c r="P232" s="1">
        <v>-1</v>
      </c>
      <c r="Q232" s="1">
        <v>-1</v>
      </c>
      <c r="R232" s="1">
        <v>-1</v>
      </c>
      <c r="S232" s="1">
        <v>-1</v>
      </c>
      <c r="T232" s="1">
        <v>-1</v>
      </c>
      <c r="U232" s="1">
        <v>-1</v>
      </c>
      <c r="V232" s="1">
        <v>-1</v>
      </c>
      <c r="W232" s="1">
        <v>-1</v>
      </c>
      <c r="X232" s="1">
        <v>3</v>
      </c>
      <c r="Y232" s="1" t="s">
        <v>53</v>
      </c>
      <c r="Z232" s="1" t="s">
        <v>542</v>
      </c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x14ac:dyDescent="0.3">
      <c r="A233" s="1" t="s">
        <v>543</v>
      </c>
      <c r="B233" s="18">
        <v>2011.1</v>
      </c>
      <c r="C233" s="18">
        <v>2011.1</v>
      </c>
      <c r="D233" s="18">
        <v>2011.1</v>
      </c>
      <c r="E233" s="19">
        <v>4.0999999999999996</v>
      </c>
      <c r="F233" s="15" t="s">
        <v>785</v>
      </c>
      <c r="G233" s="17">
        <v>-1</v>
      </c>
      <c r="H233" s="17">
        <v>-1</v>
      </c>
      <c r="I233" s="17">
        <v>-1</v>
      </c>
      <c r="J233" s="1">
        <v>-1</v>
      </c>
      <c r="K233" s="1">
        <v>-1</v>
      </c>
      <c r="L233" s="1">
        <v>-1</v>
      </c>
      <c r="M233" s="1">
        <v>-1</v>
      </c>
      <c r="N233" s="1">
        <v>-1</v>
      </c>
      <c r="O233" s="1">
        <v>-1</v>
      </c>
      <c r="P233" s="1">
        <v>-1</v>
      </c>
      <c r="Q233" s="1">
        <v>-1</v>
      </c>
      <c r="R233" s="1">
        <v>-1</v>
      </c>
      <c r="S233" s="1">
        <v>-1</v>
      </c>
      <c r="T233" s="1">
        <v>-1</v>
      </c>
      <c r="U233" s="1">
        <v>-1</v>
      </c>
      <c r="V233" s="1">
        <v>-1</v>
      </c>
      <c r="W233" s="1">
        <v>-1</v>
      </c>
      <c r="X233" s="1">
        <v>3</v>
      </c>
      <c r="Y233" s="1" t="s">
        <v>53</v>
      </c>
      <c r="Z233" s="1" t="s">
        <v>544</v>
      </c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x14ac:dyDescent="0.3">
      <c r="A234" s="1" t="s">
        <v>545</v>
      </c>
      <c r="B234" s="18">
        <v>2011.1</v>
      </c>
      <c r="C234" s="18">
        <v>2011.1</v>
      </c>
      <c r="D234" s="18">
        <v>2011.1</v>
      </c>
      <c r="E234" s="19">
        <v>4.0999999999999996</v>
      </c>
      <c r="F234" s="15" t="s">
        <v>785</v>
      </c>
      <c r="G234" s="17">
        <v>-1</v>
      </c>
      <c r="H234" s="17">
        <v>-1</v>
      </c>
      <c r="I234" s="17">
        <v>-1</v>
      </c>
      <c r="J234" s="1">
        <v>-1</v>
      </c>
      <c r="K234" s="1">
        <v>-1</v>
      </c>
      <c r="L234" s="1">
        <v>-1</v>
      </c>
      <c r="M234" s="1">
        <v>-1</v>
      </c>
      <c r="N234" s="1">
        <v>-1</v>
      </c>
      <c r="O234" s="1">
        <v>-1</v>
      </c>
      <c r="P234" s="1">
        <v>-1</v>
      </c>
      <c r="Q234" s="1">
        <v>-1</v>
      </c>
      <c r="R234" s="1">
        <v>-1</v>
      </c>
      <c r="S234" s="1">
        <v>-1</v>
      </c>
      <c r="T234" s="1">
        <v>-1</v>
      </c>
      <c r="U234" s="1">
        <v>-1</v>
      </c>
      <c r="V234" s="1">
        <v>-1</v>
      </c>
      <c r="W234" s="1">
        <v>-1</v>
      </c>
      <c r="X234" s="1">
        <v>3</v>
      </c>
      <c r="Y234" s="1" t="s">
        <v>53</v>
      </c>
      <c r="Z234" s="1" t="s">
        <v>546</v>
      </c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x14ac:dyDescent="0.3">
      <c r="A235" s="1" t="s">
        <v>547</v>
      </c>
      <c r="B235" s="18">
        <v>2015</v>
      </c>
      <c r="C235" s="18">
        <v>2015</v>
      </c>
      <c r="D235" s="18">
        <v>2015</v>
      </c>
      <c r="E235" s="19">
        <v>15</v>
      </c>
      <c r="F235" s="15" t="s">
        <v>785</v>
      </c>
      <c r="G235" s="17">
        <v>-1</v>
      </c>
      <c r="H235" s="17">
        <v>-1</v>
      </c>
      <c r="I235" s="17">
        <v>-1</v>
      </c>
      <c r="J235" s="1">
        <v>-1</v>
      </c>
      <c r="K235" s="1">
        <v>-1</v>
      </c>
      <c r="L235" s="1">
        <v>-1</v>
      </c>
      <c r="M235" s="1">
        <v>-1</v>
      </c>
      <c r="N235" s="1">
        <v>2015</v>
      </c>
      <c r="O235" s="1">
        <v>2015</v>
      </c>
      <c r="P235" s="1">
        <v>2015</v>
      </c>
      <c r="Q235" s="54">
        <v>15</v>
      </c>
      <c r="R235" s="1" t="s">
        <v>535</v>
      </c>
      <c r="S235" s="1">
        <v>-1</v>
      </c>
      <c r="T235" s="1">
        <v>-1</v>
      </c>
      <c r="U235" s="1">
        <v>-1</v>
      </c>
      <c r="V235" s="1">
        <v>-1</v>
      </c>
      <c r="W235" s="1">
        <v>-1</v>
      </c>
      <c r="X235" s="1">
        <v>3</v>
      </c>
      <c r="Y235" s="1" t="s">
        <v>53</v>
      </c>
      <c r="Z235" s="1" t="s">
        <v>548</v>
      </c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x14ac:dyDescent="0.3">
      <c r="A236" s="1" t="s">
        <v>549</v>
      </c>
      <c r="B236" s="18" t="s">
        <v>523</v>
      </c>
      <c r="C236" s="18" t="s">
        <v>524</v>
      </c>
      <c r="D236" s="18" t="s">
        <v>524</v>
      </c>
      <c r="E236" s="19">
        <v>2.4</v>
      </c>
      <c r="F236" s="15" t="s">
        <v>785</v>
      </c>
      <c r="G236" s="17">
        <v>-1</v>
      </c>
      <c r="H236" s="17">
        <v>-1</v>
      </c>
      <c r="I236" s="17">
        <v>-1</v>
      </c>
      <c r="J236" s="1">
        <v>-1</v>
      </c>
      <c r="K236" s="1">
        <v>-1</v>
      </c>
      <c r="L236" s="1">
        <v>-1</v>
      </c>
      <c r="M236" s="1">
        <v>-1</v>
      </c>
      <c r="N236" s="1">
        <v>-1</v>
      </c>
      <c r="O236" s="1">
        <v>-1</v>
      </c>
      <c r="P236" s="1">
        <v>-1</v>
      </c>
      <c r="Q236" s="1"/>
      <c r="R236" s="1">
        <v>-1</v>
      </c>
      <c r="S236" s="1">
        <v>-1</v>
      </c>
      <c r="T236" s="1">
        <v>-1</v>
      </c>
      <c r="U236" s="1">
        <v>-1</v>
      </c>
      <c r="V236" s="1">
        <v>-1</v>
      </c>
      <c r="W236" s="1">
        <v>-1</v>
      </c>
      <c r="X236" s="1">
        <v>3</v>
      </c>
      <c r="Y236" s="1" t="s">
        <v>53</v>
      </c>
      <c r="Z236" s="1" t="s">
        <v>550</v>
      </c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x14ac:dyDescent="0.3">
      <c r="A237" s="1" t="s">
        <v>551</v>
      </c>
      <c r="B237" s="18" t="s">
        <v>523</v>
      </c>
      <c r="C237" s="18" t="s">
        <v>524</v>
      </c>
      <c r="D237" s="18" t="s">
        <v>524</v>
      </c>
      <c r="E237" s="19">
        <v>2.4</v>
      </c>
      <c r="F237" s="15" t="s">
        <v>785</v>
      </c>
      <c r="G237" s="17">
        <v>2010</v>
      </c>
      <c r="H237" s="17">
        <v>2010</v>
      </c>
      <c r="I237" s="80">
        <v>3.51</v>
      </c>
      <c r="J237" s="1">
        <v>-1</v>
      </c>
      <c r="K237" s="1">
        <v>-1</v>
      </c>
      <c r="L237" s="1">
        <v>-1</v>
      </c>
      <c r="M237" s="1">
        <v>-1</v>
      </c>
      <c r="N237" s="1">
        <v>-1</v>
      </c>
      <c r="O237" s="1">
        <v>-1</v>
      </c>
      <c r="P237" s="1">
        <v>-1</v>
      </c>
      <c r="Q237" s="1"/>
      <c r="R237" s="1">
        <v>-1</v>
      </c>
      <c r="S237" s="1">
        <v>-1</v>
      </c>
      <c r="T237" s="1">
        <v>-1</v>
      </c>
      <c r="U237" s="1">
        <v>-1</v>
      </c>
      <c r="V237" s="1">
        <v>-1</v>
      </c>
      <c r="W237" s="1">
        <v>-1</v>
      </c>
      <c r="X237" s="1">
        <v>3</v>
      </c>
      <c r="Y237" s="1" t="s">
        <v>53</v>
      </c>
      <c r="Z237" s="1" t="s">
        <v>552</v>
      </c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x14ac:dyDescent="0.3">
      <c r="A238" s="1" t="s">
        <v>553</v>
      </c>
      <c r="B238" s="18" t="s">
        <v>523</v>
      </c>
      <c r="C238" s="18" t="s">
        <v>524</v>
      </c>
      <c r="D238" s="18" t="s">
        <v>524</v>
      </c>
      <c r="E238" s="19">
        <v>2.4</v>
      </c>
      <c r="F238" s="15" t="s">
        <v>785</v>
      </c>
      <c r="G238" s="17">
        <v>2010</v>
      </c>
      <c r="H238" s="17">
        <v>2010</v>
      </c>
      <c r="I238" s="80">
        <v>3.51</v>
      </c>
      <c r="J238" s="1">
        <v>-1</v>
      </c>
      <c r="K238" s="1">
        <v>-1</v>
      </c>
      <c r="L238" s="1">
        <v>-1</v>
      </c>
      <c r="M238" s="1">
        <v>-1</v>
      </c>
      <c r="N238" s="1">
        <v>-1</v>
      </c>
      <c r="O238" s="1">
        <v>-1</v>
      </c>
      <c r="P238" s="1">
        <v>-1</v>
      </c>
      <c r="Q238" s="1"/>
      <c r="R238" s="1">
        <v>-1</v>
      </c>
      <c r="S238" s="1">
        <v>-1</v>
      </c>
      <c r="T238" s="1">
        <v>-1</v>
      </c>
      <c r="U238" s="1">
        <v>-1</v>
      </c>
      <c r="V238" s="1">
        <v>-1</v>
      </c>
      <c r="W238" s="1">
        <v>-1</v>
      </c>
      <c r="X238" s="1">
        <v>3</v>
      </c>
      <c r="Y238" s="1" t="s">
        <v>53</v>
      </c>
      <c r="Z238" s="1" t="s">
        <v>554</v>
      </c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x14ac:dyDescent="0.3">
      <c r="A239" s="1" t="s">
        <v>555</v>
      </c>
      <c r="B239" s="18">
        <v>2011.1</v>
      </c>
      <c r="C239" s="18">
        <v>2011.1</v>
      </c>
      <c r="D239" s="18">
        <v>2011.1</v>
      </c>
      <c r="E239" s="19">
        <v>4.0999999999999996</v>
      </c>
      <c r="F239" s="15" t="s">
        <v>785</v>
      </c>
      <c r="G239" s="17">
        <v>-1</v>
      </c>
      <c r="H239" s="17">
        <v>-1</v>
      </c>
      <c r="I239" s="17">
        <v>-1</v>
      </c>
      <c r="J239" s="1">
        <v>-1</v>
      </c>
      <c r="K239" s="1">
        <v>-1</v>
      </c>
      <c r="L239" s="1">
        <v>-1</v>
      </c>
      <c r="M239" s="1">
        <v>-1</v>
      </c>
      <c r="N239" s="1">
        <v>-1</v>
      </c>
      <c r="O239" s="1">
        <v>-1</v>
      </c>
      <c r="P239" s="1">
        <v>-1</v>
      </c>
      <c r="Q239" s="1"/>
      <c r="R239" s="1">
        <v>-1</v>
      </c>
      <c r="S239" s="1">
        <v>-1</v>
      </c>
      <c r="T239" s="1">
        <v>-1</v>
      </c>
      <c r="U239" s="1">
        <v>-1</v>
      </c>
      <c r="V239" s="1">
        <v>-1</v>
      </c>
      <c r="W239" s="1">
        <v>-1</v>
      </c>
      <c r="X239" s="1">
        <v>3</v>
      </c>
      <c r="Y239" s="1" t="s">
        <v>53</v>
      </c>
      <c r="Z239" s="1" t="s">
        <v>556</v>
      </c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x14ac:dyDescent="0.3">
      <c r="A240" s="1" t="s">
        <v>557</v>
      </c>
      <c r="B240" s="18">
        <v>2011.1</v>
      </c>
      <c r="C240" s="18">
        <v>2011.1</v>
      </c>
      <c r="D240" s="18">
        <v>2011.1</v>
      </c>
      <c r="E240" s="19">
        <v>4.0999999999999996</v>
      </c>
      <c r="F240" s="15" t="s">
        <v>785</v>
      </c>
      <c r="G240" s="17">
        <v>-1</v>
      </c>
      <c r="H240" s="17">
        <v>-1</v>
      </c>
      <c r="I240" s="17">
        <v>-1</v>
      </c>
      <c r="J240" s="1">
        <v>-1</v>
      </c>
      <c r="K240" s="1">
        <v>-1</v>
      </c>
      <c r="L240" s="1">
        <v>-1</v>
      </c>
      <c r="M240" s="1">
        <v>-1</v>
      </c>
      <c r="N240" s="1">
        <v>-1</v>
      </c>
      <c r="O240" s="1">
        <v>-1</v>
      </c>
      <c r="P240" s="1">
        <v>-1</v>
      </c>
      <c r="Q240" s="1"/>
      <c r="R240" s="1">
        <v>-1</v>
      </c>
      <c r="S240" s="1">
        <v>-1</v>
      </c>
      <c r="T240" s="1">
        <v>-1</v>
      </c>
      <c r="U240" s="1">
        <v>-1</v>
      </c>
      <c r="V240" s="1">
        <v>-1</v>
      </c>
      <c r="W240" s="1">
        <v>-1</v>
      </c>
      <c r="X240" s="1">
        <v>3</v>
      </c>
      <c r="Y240" s="1" t="s">
        <v>53</v>
      </c>
      <c r="Z240" s="1" t="s">
        <v>558</v>
      </c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x14ac:dyDescent="0.3">
      <c r="A241" s="1" t="s">
        <v>559</v>
      </c>
      <c r="B241" s="18">
        <v>2015</v>
      </c>
      <c r="C241" s="18">
        <v>2015</v>
      </c>
      <c r="D241" s="18">
        <v>2015</v>
      </c>
      <c r="E241" s="19">
        <v>15</v>
      </c>
      <c r="F241" s="15" t="s">
        <v>785</v>
      </c>
      <c r="G241" s="17">
        <v>-1</v>
      </c>
      <c r="H241" s="17">
        <v>-1</v>
      </c>
      <c r="I241" s="17">
        <v>-1</v>
      </c>
      <c r="J241" s="1">
        <v>-1</v>
      </c>
      <c r="K241" s="1">
        <v>-1</v>
      </c>
      <c r="L241" s="1">
        <v>-1</v>
      </c>
      <c r="M241" s="1">
        <v>-1</v>
      </c>
      <c r="N241" s="1">
        <v>-1</v>
      </c>
      <c r="O241" s="1">
        <v>-1</v>
      </c>
      <c r="P241" s="1">
        <v>-1</v>
      </c>
      <c r="Q241" s="1"/>
      <c r="R241" s="1">
        <v>-1</v>
      </c>
      <c r="S241" s="1">
        <v>-1</v>
      </c>
      <c r="T241" s="1">
        <v>-1</v>
      </c>
      <c r="U241" s="1">
        <v>-1</v>
      </c>
      <c r="V241" s="1">
        <v>-1</v>
      </c>
      <c r="W241" s="1">
        <v>-1</v>
      </c>
      <c r="X241" s="1">
        <v>3</v>
      </c>
      <c r="Y241" s="1" t="s">
        <v>53</v>
      </c>
      <c r="Z241" s="1" t="s">
        <v>560</v>
      </c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x14ac:dyDescent="0.3">
      <c r="A242" s="1" t="s">
        <v>561</v>
      </c>
      <c r="B242" s="18">
        <v>8.51</v>
      </c>
      <c r="C242" s="18">
        <v>8.51</v>
      </c>
      <c r="D242" s="18">
        <v>8.51</v>
      </c>
      <c r="E242" s="19">
        <v>2.4</v>
      </c>
      <c r="F242" s="15" t="s">
        <v>785</v>
      </c>
      <c r="G242" s="17">
        <v>-1</v>
      </c>
      <c r="H242" s="17">
        <v>-1</v>
      </c>
      <c r="I242" s="17">
        <v>-1</v>
      </c>
      <c r="J242" s="1">
        <v>-1</v>
      </c>
      <c r="K242" s="1">
        <v>-1</v>
      </c>
      <c r="L242" s="1">
        <v>-1</v>
      </c>
      <c r="M242" s="1">
        <v>-1</v>
      </c>
      <c r="N242" s="1">
        <v>-1</v>
      </c>
      <c r="O242" s="1">
        <v>-1</v>
      </c>
      <c r="P242" s="1">
        <v>-1</v>
      </c>
      <c r="Q242" s="1"/>
      <c r="R242" s="1">
        <v>-1</v>
      </c>
      <c r="S242" s="1">
        <v>-1</v>
      </c>
      <c r="T242" s="1">
        <v>-1</v>
      </c>
      <c r="U242" s="1">
        <v>-1</v>
      </c>
      <c r="V242" s="1">
        <v>-1</v>
      </c>
      <c r="W242" s="1">
        <v>-1</v>
      </c>
      <c r="X242" s="1">
        <v>3</v>
      </c>
      <c r="Y242" s="1" t="s">
        <v>53</v>
      </c>
      <c r="Z242" s="1" t="s">
        <v>562</v>
      </c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x14ac:dyDescent="0.3">
      <c r="A243" s="1" t="s">
        <v>563</v>
      </c>
      <c r="B243" s="18">
        <v>8.51</v>
      </c>
      <c r="C243" s="18">
        <v>8.51</v>
      </c>
      <c r="D243" s="18">
        <v>8.51</v>
      </c>
      <c r="E243" s="19">
        <v>2.4</v>
      </c>
      <c r="F243" s="15" t="s">
        <v>785</v>
      </c>
      <c r="G243" s="17">
        <v>2010</v>
      </c>
      <c r="H243" s="17">
        <v>2010</v>
      </c>
      <c r="I243" s="80">
        <v>3.51</v>
      </c>
      <c r="J243" s="1">
        <v>-1</v>
      </c>
      <c r="K243" s="1">
        <v>-1</v>
      </c>
      <c r="L243" s="1">
        <v>-1</v>
      </c>
      <c r="M243" s="1">
        <v>-1</v>
      </c>
      <c r="N243" s="1">
        <v>-1</v>
      </c>
      <c r="O243" s="1">
        <v>-1</v>
      </c>
      <c r="P243" s="1">
        <v>-1</v>
      </c>
      <c r="Q243" s="1"/>
      <c r="R243" s="1">
        <v>-1</v>
      </c>
      <c r="S243" s="1">
        <v>-1</v>
      </c>
      <c r="T243" s="1">
        <v>-1</v>
      </c>
      <c r="U243" s="1">
        <v>-1</v>
      </c>
      <c r="V243" s="1">
        <v>-1</v>
      </c>
      <c r="W243" s="1">
        <v>-1</v>
      </c>
      <c r="X243" s="1">
        <v>3</v>
      </c>
      <c r="Y243" s="1" t="s">
        <v>53</v>
      </c>
      <c r="Z243" s="1" t="s">
        <v>564</v>
      </c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x14ac:dyDescent="0.3">
      <c r="A244" s="1" t="s">
        <v>565</v>
      </c>
      <c r="B244" s="18">
        <v>8.51</v>
      </c>
      <c r="C244" s="18">
        <v>8.51</v>
      </c>
      <c r="D244" s="18">
        <v>8.51</v>
      </c>
      <c r="E244" s="19">
        <v>2.4</v>
      </c>
      <c r="F244" s="15" t="s">
        <v>785</v>
      </c>
      <c r="G244" s="17">
        <v>2010</v>
      </c>
      <c r="H244" s="17">
        <v>2010</v>
      </c>
      <c r="I244" s="80">
        <v>3.51</v>
      </c>
      <c r="J244" s="1">
        <v>-1</v>
      </c>
      <c r="K244" s="1">
        <v>-1</v>
      </c>
      <c r="L244" s="1">
        <v>-1</v>
      </c>
      <c r="M244" s="1">
        <v>-1</v>
      </c>
      <c r="N244" s="1">
        <v>-1</v>
      </c>
      <c r="O244" s="1">
        <v>-1</v>
      </c>
      <c r="P244" s="1">
        <v>-1</v>
      </c>
      <c r="Q244" s="1"/>
      <c r="R244" s="1">
        <v>-1</v>
      </c>
      <c r="S244" s="1">
        <v>-1</v>
      </c>
      <c r="T244" s="1">
        <v>-1</v>
      </c>
      <c r="U244" s="1">
        <v>-1</v>
      </c>
      <c r="V244" s="1">
        <v>-1</v>
      </c>
      <c r="W244" s="1">
        <v>-1</v>
      </c>
      <c r="X244" s="1">
        <v>3</v>
      </c>
      <c r="Y244" s="1" t="s">
        <v>53</v>
      </c>
      <c r="Z244" s="1" t="s">
        <v>566</v>
      </c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x14ac:dyDescent="0.3">
      <c r="A245" s="1" t="s">
        <v>567</v>
      </c>
      <c r="B245" s="18">
        <v>2014</v>
      </c>
      <c r="C245" s="18">
        <v>2014</v>
      </c>
      <c r="D245" s="18">
        <v>2014</v>
      </c>
      <c r="E245" s="19">
        <v>14</v>
      </c>
      <c r="F245" s="15" t="s">
        <v>785</v>
      </c>
      <c r="G245" s="17">
        <v>-1</v>
      </c>
      <c r="H245" s="17">
        <v>-1</v>
      </c>
      <c r="I245" s="17">
        <v>-1</v>
      </c>
      <c r="J245" s="1">
        <v>-1</v>
      </c>
      <c r="K245" s="1">
        <v>-1</v>
      </c>
      <c r="L245" s="1">
        <v>-1</v>
      </c>
      <c r="M245" s="1">
        <v>-1</v>
      </c>
      <c r="N245" s="1">
        <v>2014</v>
      </c>
      <c r="O245" s="1">
        <v>2014</v>
      </c>
      <c r="P245" s="1">
        <v>2014</v>
      </c>
      <c r="Q245" s="54">
        <v>14</v>
      </c>
      <c r="R245" s="1" t="s">
        <v>568</v>
      </c>
      <c r="S245" s="1">
        <v>-1</v>
      </c>
      <c r="T245" s="1">
        <v>-1</v>
      </c>
      <c r="U245" s="1">
        <v>-1</v>
      </c>
      <c r="V245" s="1">
        <v>-1</v>
      </c>
      <c r="W245" s="1">
        <v>-1</v>
      </c>
      <c r="X245" s="1">
        <v>3</v>
      </c>
      <c r="Y245" s="1" t="s">
        <v>53</v>
      </c>
      <c r="Z245" s="1" t="s">
        <v>569</v>
      </c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ht="18" x14ac:dyDescent="0.35">
      <c r="A246" s="96" t="s">
        <v>570</v>
      </c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8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x14ac:dyDescent="0.3">
      <c r="A247" s="1" t="s">
        <v>571</v>
      </c>
      <c r="B247" s="19">
        <v>2013</v>
      </c>
      <c r="C247" s="19">
        <v>2013</v>
      </c>
      <c r="D247" s="19">
        <v>2013</v>
      </c>
      <c r="E247" s="19">
        <v>13</v>
      </c>
      <c r="F247" s="15" t="s">
        <v>785</v>
      </c>
      <c r="G247" s="17">
        <v>-1</v>
      </c>
      <c r="H247" s="17">
        <v>-1</v>
      </c>
      <c r="I247" s="17">
        <v>-1</v>
      </c>
      <c r="J247" s="1">
        <v>-1</v>
      </c>
      <c r="K247" s="1">
        <v>-1</v>
      </c>
      <c r="L247" s="1">
        <v>-1</v>
      </c>
      <c r="M247" s="1">
        <v>-1</v>
      </c>
      <c r="N247" s="1">
        <v>-1</v>
      </c>
      <c r="O247" s="1">
        <v>-1</v>
      </c>
      <c r="P247" s="1">
        <v>-1</v>
      </c>
      <c r="Q247" s="1">
        <v>-1</v>
      </c>
      <c r="R247" s="1">
        <v>-1</v>
      </c>
      <c r="S247" s="1">
        <v>-1</v>
      </c>
      <c r="T247" s="1">
        <v>-1</v>
      </c>
      <c r="U247" s="1">
        <v>-1</v>
      </c>
      <c r="V247" s="1">
        <v>-1</v>
      </c>
      <c r="W247" s="1">
        <v>-1</v>
      </c>
      <c r="X247" s="1">
        <v>3</v>
      </c>
      <c r="Y247" s="1" t="s">
        <v>572</v>
      </c>
      <c r="Z247" s="1" t="s">
        <v>573</v>
      </c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x14ac:dyDescent="0.3">
      <c r="A248" s="1" t="s">
        <v>574</v>
      </c>
      <c r="B248" s="19">
        <v>2013</v>
      </c>
      <c r="C248" s="19">
        <v>2013</v>
      </c>
      <c r="D248" s="19">
        <v>2013</v>
      </c>
      <c r="E248" s="19">
        <v>13</v>
      </c>
      <c r="F248" s="15" t="s">
        <v>785</v>
      </c>
      <c r="G248" s="17">
        <v>-1</v>
      </c>
      <c r="H248" s="17">
        <v>-1</v>
      </c>
      <c r="I248" s="17">
        <v>-1</v>
      </c>
      <c r="J248" s="1">
        <v>-1</v>
      </c>
      <c r="K248" s="1">
        <v>-1</v>
      </c>
      <c r="L248" s="1">
        <v>-1</v>
      </c>
      <c r="M248" s="1">
        <v>-1</v>
      </c>
      <c r="N248" s="1">
        <v>-1</v>
      </c>
      <c r="O248" s="1">
        <v>-1</v>
      </c>
      <c r="P248" s="1">
        <v>-1</v>
      </c>
      <c r="Q248" s="1">
        <v>-1</v>
      </c>
      <c r="R248" s="1">
        <v>-1</v>
      </c>
      <c r="S248" s="1">
        <v>-1</v>
      </c>
      <c r="T248" s="1">
        <v>-1</v>
      </c>
      <c r="U248" s="1">
        <v>-1</v>
      </c>
      <c r="V248" s="1">
        <v>-1</v>
      </c>
      <c r="W248" s="1">
        <v>-1</v>
      </c>
      <c r="X248" s="1">
        <v>3</v>
      </c>
      <c r="Y248" s="1" t="s">
        <v>572</v>
      </c>
      <c r="Z248" s="1" t="s">
        <v>573</v>
      </c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ht="18" x14ac:dyDescent="0.35">
      <c r="A249" s="96" t="s">
        <v>575</v>
      </c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8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x14ac:dyDescent="0.3">
      <c r="A250" s="1" t="s">
        <v>576</v>
      </c>
      <c r="B250" s="19">
        <v>7.1</v>
      </c>
      <c r="C250" s="19">
        <v>1.1000000000000001</v>
      </c>
      <c r="D250" s="19">
        <v>7.1</v>
      </c>
      <c r="E250" s="56">
        <v>1.3</v>
      </c>
      <c r="F250" s="55" t="s">
        <v>785</v>
      </c>
      <c r="G250" s="17">
        <v>-1</v>
      </c>
      <c r="H250" s="17">
        <v>-1</v>
      </c>
      <c r="I250" s="17">
        <v>-1</v>
      </c>
      <c r="J250" s="1">
        <v>-1</v>
      </c>
      <c r="K250" s="1">
        <v>-1</v>
      </c>
      <c r="L250" s="1">
        <v>-1</v>
      </c>
      <c r="M250" s="1">
        <v>-1</v>
      </c>
      <c r="N250" s="1">
        <v>-1</v>
      </c>
      <c r="O250" s="1">
        <v>-1</v>
      </c>
      <c r="P250" s="1">
        <v>-1</v>
      </c>
      <c r="Q250" s="1">
        <v>-1</v>
      </c>
      <c r="R250" s="1">
        <v>-1</v>
      </c>
      <c r="S250" s="1">
        <v>-1</v>
      </c>
      <c r="T250" s="1">
        <v>-1</v>
      </c>
      <c r="U250" s="1">
        <v>-1</v>
      </c>
      <c r="V250" s="1">
        <v>-1</v>
      </c>
      <c r="W250" s="1">
        <v>-1</v>
      </c>
      <c r="X250" s="1">
        <v>1</v>
      </c>
      <c r="Y250" s="1" t="s">
        <v>577</v>
      </c>
      <c r="Z250" s="1" t="s">
        <v>578</v>
      </c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x14ac:dyDescent="0.3">
      <c r="A251" s="1" t="s">
        <v>579</v>
      </c>
      <c r="B251" s="19">
        <v>7.1</v>
      </c>
      <c r="C251" s="19">
        <v>1.1000000000000001</v>
      </c>
      <c r="D251" s="19">
        <v>7.1</v>
      </c>
      <c r="E251" s="56">
        <v>1.1000000000000001</v>
      </c>
      <c r="F251" s="55" t="s">
        <v>785</v>
      </c>
      <c r="G251" s="17">
        <v>-1</v>
      </c>
      <c r="H251" s="17">
        <v>-1</v>
      </c>
      <c r="I251" s="17">
        <v>-1</v>
      </c>
      <c r="J251" s="1">
        <v>-1</v>
      </c>
      <c r="K251" s="1">
        <v>-1</v>
      </c>
      <c r="L251" s="1">
        <v>-1</v>
      </c>
      <c r="M251" s="1">
        <v>-1</v>
      </c>
      <c r="N251" s="1">
        <v>-1</v>
      </c>
      <c r="O251" s="1">
        <v>-1</v>
      </c>
      <c r="P251" s="1">
        <v>-1</v>
      </c>
      <c r="Q251" s="1">
        <v>-1</v>
      </c>
      <c r="R251" s="1">
        <v>-1</v>
      </c>
      <c r="S251" s="1">
        <v>-1</v>
      </c>
      <c r="T251" s="1">
        <v>-1</v>
      </c>
      <c r="U251" s="1">
        <v>-1</v>
      </c>
      <c r="V251" s="1">
        <v>-1</v>
      </c>
      <c r="W251" s="1">
        <v>-1</v>
      </c>
      <c r="X251" s="1">
        <v>1</v>
      </c>
      <c r="Y251" s="1" t="s">
        <v>577</v>
      </c>
      <c r="Z251" s="1" t="s">
        <v>580</v>
      </c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x14ac:dyDescent="0.3">
      <c r="A252" s="1" t="s">
        <v>581</v>
      </c>
      <c r="B252" s="19">
        <v>7.1</v>
      </c>
      <c r="C252" s="19">
        <v>1.1000000000000001</v>
      </c>
      <c r="D252" s="19">
        <v>7.1</v>
      </c>
      <c r="E252" s="56">
        <v>1.3</v>
      </c>
      <c r="F252" s="55" t="s">
        <v>785</v>
      </c>
      <c r="G252" s="17">
        <v>-1</v>
      </c>
      <c r="H252" s="17">
        <v>-1</v>
      </c>
      <c r="I252" s="17">
        <v>-1</v>
      </c>
      <c r="J252" s="1">
        <v>-1</v>
      </c>
      <c r="K252" s="1">
        <v>-1</v>
      </c>
      <c r="L252" s="1">
        <v>-1</v>
      </c>
      <c r="M252" s="1">
        <v>-1</v>
      </c>
      <c r="N252" s="1">
        <v>-1</v>
      </c>
      <c r="O252" s="1">
        <v>-1</v>
      </c>
      <c r="P252" s="1">
        <v>-1</v>
      </c>
      <c r="Q252" s="1">
        <v>-1</v>
      </c>
      <c r="R252" s="1">
        <v>-1</v>
      </c>
      <c r="S252" s="1">
        <v>-1</v>
      </c>
      <c r="T252" s="1">
        <v>-1</v>
      </c>
      <c r="U252" s="1">
        <v>-1</v>
      </c>
      <c r="V252" s="1">
        <v>-1</v>
      </c>
      <c r="W252" s="1">
        <v>-1</v>
      </c>
      <c r="X252" s="1">
        <v>1</v>
      </c>
      <c r="Y252" s="1" t="s">
        <v>577</v>
      </c>
      <c r="Z252" s="1" t="s">
        <v>582</v>
      </c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x14ac:dyDescent="0.3">
      <c r="A253" s="1" t="s">
        <v>583</v>
      </c>
      <c r="B253" s="19">
        <v>7.1</v>
      </c>
      <c r="C253" s="19">
        <v>1.1000000000000001</v>
      </c>
      <c r="D253" s="19">
        <v>7.1</v>
      </c>
      <c r="E253" s="56">
        <v>1.1000000000000001</v>
      </c>
      <c r="F253" s="55" t="s">
        <v>785</v>
      </c>
      <c r="G253" s="17">
        <v>-1</v>
      </c>
      <c r="H253" s="17">
        <v>-1</v>
      </c>
      <c r="I253" s="17">
        <v>-1</v>
      </c>
      <c r="J253" s="1">
        <v>-1</v>
      </c>
      <c r="K253" s="1">
        <v>-1</v>
      </c>
      <c r="L253" s="1">
        <v>-1</v>
      </c>
      <c r="M253" s="1">
        <v>-1</v>
      </c>
      <c r="N253" s="1">
        <v>-1</v>
      </c>
      <c r="O253" s="1">
        <v>-1</v>
      </c>
      <c r="P253" s="1">
        <v>-1</v>
      </c>
      <c r="Q253" s="1">
        <v>-1</v>
      </c>
      <c r="R253" s="1">
        <v>-1</v>
      </c>
      <c r="S253" s="1">
        <v>-1</v>
      </c>
      <c r="T253" s="1">
        <v>-1</v>
      </c>
      <c r="U253" s="1">
        <v>-1</v>
      </c>
      <c r="V253" s="1">
        <v>-1</v>
      </c>
      <c r="W253" s="1">
        <v>-1</v>
      </c>
      <c r="X253" s="1">
        <v>1</v>
      </c>
      <c r="Y253" s="1" t="s">
        <v>577</v>
      </c>
      <c r="Z253" s="1" t="s">
        <v>584</v>
      </c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x14ac:dyDescent="0.3">
      <c r="A254" s="1" t="s">
        <v>585</v>
      </c>
      <c r="B254" s="19">
        <v>7.1</v>
      </c>
      <c r="C254" s="19">
        <v>1.1000000000000001</v>
      </c>
      <c r="D254" s="19">
        <v>7.1</v>
      </c>
      <c r="E254" s="56" t="s">
        <v>586</v>
      </c>
      <c r="F254" s="55" t="s">
        <v>785</v>
      </c>
      <c r="G254" s="17">
        <v>-1</v>
      </c>
      <c r="H254" s="17">
        <v>-1</v>
      </c>
      <c r="I254" s="17">
        <v>-1</v>
      </c>
      <c r="J254" s="1">
        <v>-1</v>
      </c>
      <c r="K254" s="1">
        <v>-1</v>
      </c>
      <c r="L254" s="1">
        <v>-1</v>
      </c>
      <c r="M254" s="1">
        <v>-1</v>
      </c>
      <c r="N254" s="1">
        <v>-1</v>
      </c>
      <c r="O254" s="1">
        <v>-1</v>
      </c>
      <c r="P254" s="1">
        <v>-1</v>
      </c>
      <c r="Q254" s="1">
        <v>-1</v>
      </c>
      <c r="R254" s="1">
        <v>-1</v>
      </c>
      <c r="S254" s="1">
        <v>-1</v>
      </c>
      <c r="T254" s="1">
        <v>-1</v>
      </c>
      <c r="U254" s="1">
        <v>-1</v>
      </c>
      <c r="V254" s="1">
        <v>-1</v>
      </c>
      <c r="W254" s="1">
        <v>-1</v>
      </c>
      <c r="X254" s="1">
        <v>1</v>
      </c>
      <c r="Y254" s="1" t="s">
        <v>577</v>
      </c>
      <c r="Z254" s="1" t="s">
        <v>587</v>
      </c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x14ac:dyDescent="0.3">
      <c r="A255" s="1" t="s">
        <v>588</v>
      </c>
      <c r="B255" s="19">
        <v>7.1</v>
      </c>
      <c r="C255" s="19">
        <v>1.1000000000000001</v>
      </c>
      <c r="D255" s="19">
        <v>7.1</v>
      </c>
      <c r="E255" s="56" t="s">
        <v>589</v>
      </c>
      <c r="F255" s="55" t="s">
        <v>785</v>
      </c>
      <c r="G255" s="17">
        <v>-1</v>
      </c>
      <c r="H255" s="17">
        <v>-1</v>
      </c>
      <c r="I255" s="17">
        <v>-1</v>
      </c>
      <c r="J255" s="1">
        <v>-1</v>
      </c>
      <c r="K255" s="1">
        <v>-1</v>
      </c>
      <c r="L255" s="1">
        <v>-1</v>
      </c>
      <c r="M255" s="1">
        <v>-1</v>
      </c>
      <c r="N255" s="1">
        <v>-1</v>
      </c>
      <c r="O255" s="1">
        <v>-1</v>
      </c>
      <c r="P255" s="1">
        <v>-1</v>
      </c>
      <c r="Q255" s="1">
        <v>-1</v>
      </c>
      <c r="R255" s="1">
        <v>-1</v>
      </c>
      <c r="S255" s="1">
        <v>-1</v>
      </c>
      <c r="T255" s="1">
        <v>-1</v>
      </c>
      <c r="U255" s="1">
        <v>-1</v>
      </c>
      <c r="V255" s="1">
        <v>-1</v>
      </c>
      <c r="W255" s="1">
        <v>-1</v>
      </c>
      <c r="X255" s="1">
        <v>1</v>
      </c>
      <c r="Y255" s="1" t="s">
        <v>577</v>
      </c>
      <c r="Z255" s="1" t="s">
        <v>590</v>
      </c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x14ac:dyDescent="0.3">
      <c r="A256" s="1" t="s">
        <v>591</v>
      </c>
      <c r="B256" s="19">
        <v>7.1</v>
      </c>
      <c r="C256" s="19">
        <v>1.1000000000000001</v>
      </c>
      <c r="D256" s="19">
        <v>7.1</v>
      </c>
      <c r="E256" s="56" t="s">
        <v>589</v>
      </c>
      <c r="F256" s="55" t="s">
        <v>785</v>
      </c>
      <c r="G256" s="17">
        <v>-1</v>
      </c>
      <c r="H256" s="17">
        <v>-1</v>
      </c>
      <c r="I256" s="17">
        <v>-1</v>
      </c>
      <c r="J256" s="1">
        <v>-1</v>
      </c>
      <c r="K256" s="1">
        <v>-1</v>
      </c>
      <c r="L256" s="1">
        <v>-1</v>
      </c>
      <c r="M256" s="1">
        <v>-1</v>
      </c>
      <c r="N256" s="1">
        <v>-1</v>
      </c>
      <c r="O256" s="1">
        <v>-1</v>
      </c>
      <c r="P256" s="1">
        <v>-1</v>
      </c>
      <c r="Q256" s="1">
        <v>-1</v>
      </c>
      <c r="R256" s="1">
        <v>-1</v>
      </c>
      <c r="S256" s="1">
        <v>-1</v>
      </c>
      <c r="T256" s="1">
        <v>-1</v>
      </c>
      <c r="U256" s="1">
        <v>-1</v>
      </c>
      <c r="V256" s="1">
        <v>-1</v>
      </c>
      <c r="W256" s="1">
        <v>-1</v>
      </c>
      <c r="X256" s="1">
        <v>1</v>
      </c>
      <c r="Y256" s="1" t="s">
        <v>577</v>
      </c>
      <c r="Z256" s="1" t="s">
        <v>592</v>
      </c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x14ac:dyDescent="0.3">
      <c r="A257" s="1" t="s">
        <v>593</v>
      </c>
      <c r="B257" s="19">
        <v>7</v>
      </c>
      <c r="C257" s="19">
        <v>1</v>
      </c>
      <c r="D257" s="19">
        <v>7</v>
      </c>
      <c r="E257" s="56" t="s">
        <v>589</v>
      </c>
      <c r="F257" s="55" t="s">
        <v>785</v>
      </c>
      <c r="G257" s="17">
        <v>-1</v>
      </c>
      <c r="H257" s="17">
        <v>-1</v>
      </c>
      <c r="I257" s="17">
        <v>-1</v>
      </c>
      <c r="J257" s="1">
        <v>-1</v>
      </c>
      <c r="K257" s="1">
        <v>-1</v>
      </c>
      <c r="L257" s="1">
        <v>-1</v>
      </c>
      <c r="M257" s="1">
        <v>-1</v>
      </c>
      <c r="N257" s="1">
        <v>-1</v>
      </c>
      <c r="O257" s="1">
        <v>-1</v>
      </c>
      <c r="P257" s="1">
        <v>-1</v>
      </c>
      <c r="Q257" s="1">
        <v>-1</v>
      </c>
      <c r="R257" s="1">
        <v>-1</v>
      </c>
      <c r="S257" s="1">
        <v>-1</v>
      </c>
      <c r="T257" s="1">
        <v>-1</v>
      </c>
      <c r="U257" s="1">
        <v>-1</v>
      </c>
      <c r="V257" s="1">
        <v>-1</v>
      </c>
      <c r="W257" s="1">
        <v>-1</v>
      </c>
      <c r="X257" s="1">
        <v>1</v>
      </c>
      <c r="Y257" s="1" t="s">
        <v>577</v>
      </c>
      <c r="Z257" s="1" t="s">
        <v>594</v>
      </c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x14ac:dyDescent="0.3">
      <c r="A258" s="1" t="s">
        <v>595</v>
      </c>
      <c r="B258" s="19">
        <v>7.1</v>
      </c>
      <c r="C258" s="19">
        <v>1.1000000000000001</v>
      </c>
      <c r="D258" s="19">
        <v>7.1</v>
      </c>
      <c r="E258" s="56" t="s">
        <v>589</v>
      </c>
      <c r="F258" s="55" t="s">
        <v>785</v>
      </c>
      <c r="G258" s="17">
        <v>-1</v>
      </c>
      <c r="H258" s="17">
        <v>-1</v>
      </c>
      <c r="I258" s="17">
        <v>-1</v>
      </c>
      <c r="J258" s="1">
        <v>-1</v>
      </c>
      <c r="K258" s="1">
        <v>-1</v>
      </c>
      <c r="L258" s="1">
        <v>-1</v>
      </c>
      <c r="M258" s="1">
        <v>-1</v>
      </c>
      <c r="N258" s="1">
        <v>-1</v>
      </c>
      <c r="O258" s="1">
        <v>-1</v>
      </c>
      <c r="P258" s="1">
        <v>-1</v>
      </c>
      <c r="Q258" s="1">
        <v>-1</v>
      </c>
      <c r="R258" s="1">
        <v>-1</v>
      </c>
      <c r="S258" s="1">
        <v>-1</v>
      </c>
      <c r="T258" s="1">
        <v>-1</v>
      </c>
      <c r="U258" s="1">
        <v>-1</v>
      </c>
      <c r="V258" s="1">
        <v>-1</v>
      </c>
      <c r="W258" s="1">
        <v>-1</v>
      </c>
      <c r="X258" s="1">
        <v>1</v>
      </c>
      <c r="Y258" s="1" t="s">
        <v>577</v>
      </c>
      <c r="Z258" s="1" t="s">
        <v>596</v>
      </c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x14ac:dyDescent="0.3">
      <c r="A259" s="1" t="s">
        <v>597</v>
      </c>
      <c r="B259" s="19">
        <v>7.1</v>
      </c>
      <c r="C259" s="19">
        <v>1.1000000000000001</v>
      </c>
      <c r="D259" s="19">
        <v>7.1</v>
      </c>
      <c r="E259" s="56" t="s">
        <v>589</v>
      </c>
      <c r="F259" s="55" t="s">
        <v>785</v>
      </c>
      <c r="G259" s="17">
        <v>-1</v>
      </c>
      <c r="H259" s="17">
        <v>-1</v>
      </c>
      <c r="I259" s="17">
        <v>-1</v>
      </c>
      <c r="J259" s="1">
        <v>-1</v>
      </c>
      <c r="K259" s="1">
        <v>-1</v>
      </c>
      <c r="L259" s="1">
        <v>-1</v>
      </c>
      <c r="M259" s="1">
        <v>-1</v>
      </c>
      <c r="N259" s="1">
        <v>-1</v>
      </c>
      <c r="O259" s="1">
        <v>-1</v>
      </c>
      <c r="P259" s="1">
        <v>-1</v>
      </c>
      <c r="Q259" s="1">
        <v>-1</v>
      </c>
      <c r="R259" s="1">
        <v>-1</v>
      </c>
      <c r="S259" s="1">
        <v>-1</v>
      </c>
      <c r="T259" s="1">
        <v>-1</v>
      </c>
      <c r="U259" s="1">
        <v>-1</v>
      </c>
      <c r="V259" s="1">
        <v>-1</v>
      </c>
      <c r="W259" s="1">
        <v>-1</v>
      </c>
      <c r="X259" s="1">
        <v>1</v>
      </c>
      <c r="Y259" s="1" t="s">
        <v>577</v>
      </c>
      <c r="Z259" s="1" t="s">
        <v>598</v>
      </c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x14ac:dyDescent="0.3">
      <c r="A260" s="1" t="s">
        <v>599</v>
      </c>
      <c r="B260" s="19">
        <v>2017</v>
      </c>
      <c r="C260" s="19">
        <v>2017</v>
      </c>
      <c r="D260" s="19">
        <v>2017</v>
      </c>
      <c r="E260" s="56" t="s">
        <v>600</v>
      </c>
      <c r="F260" s="55" t="s">
        <v>785</v>
      </c>
      <c r="G260" s="17">
        <v>-1</v>
      </c>
      <c r="H260" s="17">
        <v>-1</v>
      </c>
      <c r="I260" s="17">
        <v>-1</v>
      </c>
      <c r="J260" s="1">
        <v>-1</v>
      </c>
      <c r="K260" s="1">
        <v>-1</v>
      </c>
      <c r="L260" s="1">
        <v>-1</v>
      </c>
      <c r="M260" s="1">
        <v>-1</v>
      </c>
      <c r="N260" s="1">
        <v>-1</v>
      </c>
      <c r="O260" s="1">
        <v>-1</v>
      </c>
      <c r="P260" s="1">
        <v>-1</v>
      </c>
      <c r="Q260" s="1">
        <v>-1</v>
      </c>
      <c r="R260" s="1">
        <v>-1</v>
      </c>
      <c r="S260" s="1">
        <v>-1</v>
      </c>
      <c r="T260" s="1">
        <v>-1</v>
      </c>
      <c r="U260" s="1">
        <v>-1</v>
      </c>
      <c r="V260" s="1">
        <v>-1</v>
      </c>
      <c r="W260" s="1">
        <v>-1</v>
      </c>
      <c r="X260" s="1">
        <v>0</v>
      </c>
      <c r="Y260" s="1" t="s">
        <v>577</v>
      </c>
      <c r="Z260" s="1" t="s">
        <v>601</v>
      </c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x14ac:dyDescent="0.3">
      <c r="A261" s="1" t="s">
        <v>602</v>
      </c>
      <c r="B261" s="19">
        <v>2017</v>
      </c>
      <c r="C261" s="19">
        <v>2017</v>
      </c>
      <c r="D261" s="19">
        <v>2017</v>
      </c>
      <c r="E261" s="56" t="s">
        <v>600</v>
      </c>
      <c r="F261" s="55" t="s">
        <v>785</v>
      </c>
      <c r="G261" s="17">
        <v>-1</v>
      </c>
      <c r="H261" s="17">
        <v>-1</v>
      </c>
      <c r="I261" s="17">
        <v>-1</v>
      </c>
      <c r="J261" s="1">
        <v>-1</v>
      </c>
      <c r="K261" s="1">
        <v>-1</v>
      </c>
      <c r="L261" s="1">
        <v>-1</v>
      </c>
      <c r="M261" s="1">
        <v>-1</v>
      </c>
      <c r="N261" s="1">
        <v>-1</v>
      </c>
      <c r="O261" s="1">
        <v>-1</v>
      </c>
      <c r="P261" s="1">
        <v>-1</v>
      </c>
      <c r="Q261" s="1">
        <v>-1</v>
      </c>
      <c r="R261" s="1">
        <v>-1</v>
      </c>
      <c r="S261" s="1">
        <v>-1</v>
      </c>
      <c r="T261" s="1">
        <v>-1</v>
      </c>
      <c r="U261" s="1">
        <v>-1</v>
      </c>
      <c r="V261" s="1">
        <v>-1</v>
      </c>
      <c r="W261" s="1">
        <v>-1</v>
      </c>
      <c r="X261" s="1">
        <v>0</v>
      </c>
      <c r="Y261" s="1" t="s">
        <v>577</v>
      </c>
      <c r="Z261" s="1" t="s">
        <v>603</v>
      </c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x14ac:dyDescent="0.3">
      <c r="A262" s="1" t="s">
        <v>604</v>
      </c>
      <c r="B262" s="19">
        <v>2017</v>
      </c>
      <c r="C262" s="19">
        <v>2017</v>
      </c>
      <c r="D262" s="19">
        <v>2017</v>
      </c>
      <c r="E262" s="56" t="s">
        <v>600</v>
      </c>
      <c r="F262" s="55" t="s">
        <v>785</v>
      </c>
      <c r="G262" s="17">
        <v>-1</v>
      </c>
      <c r="H262" s="17">
        <v>-1</v>
      </c>
      <c r="I262" s="17">
        <v>-1</v>
      </c>
      <c r="J262" s="1">
        <v>-1</v>
      </c>
      <c r="K262" s="1">
        <v>-1</v>
      </c>
      <c r="L262" s="1">
        <v>-1</v>
      </c>
      <c r="M262" s="1">
        <v>-1</v>
      </c>
      <c r="N262" s="1">
        <v>-1</v>
      </c>
      <c r="O262" s="1">
        <v>-1</v>
      </c>
      <c r="P262" s="1">
        <v>-1</v>
      </c>
      <c r="Q262" s="1">
        <v>-1</v>
      </c>
      <c r="R262" s="1">
        <v>-1</v>
      </c>
      <c r="S262" s="1">
        <v>-1</v>
      </c>
      <c r="T262" s="1">
        <v>-1</v>
      </c>
      <c r="U262" s="1">
        <v>-1</v>
      </c>
      <c r="V262" s="1">
        <v>-1</v>
      </c>
      <c r="W262" s="1">
        <v>-1</v>
      </c>
      <c r="X262" s="1">
        <v>0</v>
      </c>
      <c r="Y262" s="1" t="s">
        <v>577</v>
      </c>
      <c r="Z262" s="1" t="s">
        <v>605</v>
      </c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x14ac:dyDescent="0.3">
      <c r="A263" s="1" t="s">
        <v>606</v>
      </c>
      <c r="B263" s="19">
        <v>2014.1</v>
      </c>
      <c r="C263" s="19">
        <v>2014.1</v>
      </c>
      <c r="D263" s="19">
        <v>2014.1</v>
      </c>
      <c r="E263" s="56" t="s">
        <v>607</v>
      </c>
      <c r="F263" s="55" t="s">
        <v>785</v>
      </c>
      <c r="G263" s="17">
        <v>-1</v>
      </c>
      <c r="H263" s="17">
        <v>-1</v>
      </c>
      <c r="I263" s="17">
        <v>-1</v>
      </c>
      <c r="J263" s="1">
        <v>-1</v>
      </c>
      <c r="K263" s="1">
        <v>-1</v>
      </c>
      <c r="L263" s="1">
        <v>-1</v>
      </c>
      <c r="M263" s="1">
        <v>-1</v>
      </c>
      <c r="N263" s="1">
        <v>-1</v>
      </c>
      <c r="O263" s="1">
        <v>-1</v>
      </c>
      <c r="P263" s="1">
        <v>-1</v>
      </c>
      <c r="Q263" s="1">
        <v>-1</v>
      </c>
      <c r="R263" s="1">
        <v>-1</v>
      </c>
      <c r="S263" s="1">
        <v>-1</v>
      </c>
      <c r="T263" s="1">
        <v>-1</v>
      </c>
      <c r="U263" s="1">
        <v>-1</v>
      </c>
      <c r="V263" s="1">
        <v>-1</v>
      </c>
      <c r="W263" s="1">
        <v>-1</v>
      </c>
      <c r="X263" s="1">
        <v>0</v>
      </c>
      <c r="Y263" s="1" t="s">
        <v>577</v>
      </c>
      <c r="Z263" s="1" t="s">
        <v>608</v>
      </c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x14ac:dyDescent="0.3">
      <c r="A264" s="1" t="s">
        <v>609</v>
      </c>
      <c r="B264" s="19">
        <v>2014.1</v>
      </c>
      <c r="C264" s="19">
        <v>2014.1</v>
      </c>
      <c r="D264" s="19">
        <v>2014.1</v>
      </c>
      <c r="E264" s="56" t="s">
        <v>607</v>
      </c>
      <c r="F264" s="55" t="s">
        <v>785</v>
      </c>
      <c r="G264" s="17">
        <v>-1</v>
      </c>
      <c r="H264" s="17">
        <v>-1</v>
      </c>
      <c r="I264" s="17">
        <v>-1</v>
      </c>
      <c r="J264" s="1">
        <v>-1</v>
      </c>
      <c r="K264" s="1">
        <v>-1</v>
      </c>
      <c r="L264" s="1">
        <v>-1</v>
      </c>
      <c r="M264" s="1">
        <v>-1</v>
      </c>
      <c r="N264" s="1">
        <v>-1</v>
      </c>
      <c r="O264" s="1">
        <v>-1</v>
      </c>
      <c r="P264" s="1">
        <v>-1</v>
      </c>
      <c r="Q264" s="1">
        <v>-1</v>
      </c>
      <c r="R264" s="1">
        <v>-1</v>
      </c>
      <c r="S264" s="1">
        <v>-1</v>
      </c>
      <c r="T264" s="1">
        <v>-1</v>
      </c>
      <c r="U264" s="1">
        <v>-1</v>
      </c>
      <c r="V264" s="1">
        <v>-1</v>
      </c>
      <c r="W264" s="1">
        <v>-1</v>
      </c>
      <c r="X264" s="1">
        <v>0</v>
      </c>
      <c r="Y264" s="1" t="s">
        <v>577</v>
      </c>
      <c r="Z264" s="1" t="s">
        <v>610</v>
      </c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x14ac:dyDescent="0.3">
      <c r="A265" s="1" t="s">
        <v>611</v>
      </c>
      <c r="B265" s="19">
        <v>2014.1</v>
      </c>
      <c r="C265" s="19">
        <v>2014.1</v>
      </c>
      <c r="D265" s="19">
        <v>2014.1</v>
      </c>
      <c r="E265" s="56" t="s">
        <v>607</v>
      </c>
      <c r="F265" s="55" t="s">
        <v>785</v>
      </c>
      <c r="G265" s="17">
        <v>-1</v>
      </c>
      <c r="H265" s="17">
        <v>-1</v>
      </c>
      <c r="I265" s="17">
        <v>-1</v>
      </c>
      <c r="J265" s="1">
        <v>-1</v>
      </c>
      <c r="K265" s="1">
        <v>-1</v>
      </c>
      <c r="L265" s="1">
        <v>-1</v>
      </c>
      <c r="M265" s="1">
        <v>-1</v>
      </c>
      <c r="N265" s="1">
        <v>-1</v>
      </c>
      <c r="O265" s="1">
        <v>-1</v>
      </c>
      <c r="P265" s="1">
        <v>-1</v>
      </c>
      <c r="Q265" s="1">
        <v>-1</v>
      </c>
      <c r="R265" s="1">
        <v>-1</v>
      </c>
      <c r="S265" s="1">
        <v>-1</v>
      </c>
      <c r="T265" s="1">
        <v>-1</v>
      </c>
      <c r="U265" s="1">
        <v>-1</v>
      </c>
      <c r="V265" s="1">
        <v>-1</v>
      </c>
      <c r="W265" s="1">
        <v>-1</v>
      </c>
      <c r="X265" s="1">
        <v>0</v>
      </c>
      <c r="Y265" s="1" t="s">
        <v>577</v>
      </c>
      <c r="Z265" s="1" t="s">
        <v>612</v>
      </c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x14ac:dyDescent="0.3">
      <c r="A266" s="1" t="s">
        <v>613</v>
      </c>
      <c r="B266" s="19">
        <v>2016</v>
      </c>
      <c r="C266" s="19">
        <v>2016</v>
      </c>
      <c r="D266" s="19">
        <v>2016</v>
      </c>
      <c r="E266" s="56" t="s">
        <v>614</v>
      </c>
      <c r="F266" s="55" t="s">
        <v>785</v>
      </c>
      <c r="G266" s="17">
        <v>-1</v>
      </c>
      <c r="H266" s="17">
        <v>-1</v>
      </c>
      <c r="I266" s="17">
        <v>-1</v>
      </c>
      <c r="J266" s="1">
        <v>-1</v>
      </c>
      <c r="K266" s="1">
        <v>-1</v>
      </c>
      <c r="L266" s="1">
        <v>-1</v>
      </c>
      <c r="M266" s="1">
        <v>-1</v>
      </c>
      <c r="N266" s="1">
        <v>-1</v>
      </c>
      <c r="O266" s="1">
        <v>-1</v>
      </c>
      <c r="P266" s="1">
        <v>-1</v>
      </c>
      <c r="Q266" s="1">
        <v>-1</v>
      </c>
      <c r="R266" s="1">
        <v>-1</v>
      </c>
      <c r="S266" s="1">
        <v>-1</v>
      </c>
      <c r="T266" s="1">
        <v>-1</v>
      </c>
      <c r="U266" s="1">
        <v>-1</v>
      </c>
      <c r="V266" s="1">
        <v>-1</v>
      </c>
      <c r="W266" s="1">
        <v>-1</v>
      </c>
      <c r="X266" s="1">
        <v>0</v>
      </c>
      <c r="Y266" s="1" t="s">
        <v>577</v>
      </c>
      <c r="Z266" s="1" t="s">
        <v>615</v>
      </c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x14ac:dyDescent="0.3">
      <c r="A267" s="1" t="s">
        <v>616</v>
      </c>
      <c r="B267" s="19">
        <v>2016</v>
      </c>
      <c r="C267" s="19">
        <v>2016</v>
      </c>
      <c r="D267" s="19">
        <v>2016</v>
      </c>
      <c r="E267" s="56" t="s">
        <v>614</v>
      </c>
      <c r="F267" s="55" t="s">
        <v>785</v>
      </c>
      <c r="G267" s="17">
        <v>-1</v>
      </c>
      <c r="H267" s="17">
        <v>-1</v>
      </c>
      <c r="I267" s="17">
        <v>-1</v>
      </c>
      <c r="J267" s="1">
        <v>-1</v>
      </c>
      <c r="K267" s="1">
        <v>-1</v>
      </c>
      <c r="L267" s="1">
        <v>-1</v>
      </c>
      <c r="M267" s="1">
        <v>-1</v>
      </c>
      <c r="N267" s="1">
        <v>-1</v>
      </c>
      <c r="O267" s="1">
        <v>-1</v>
      </c>
      <c r="P267" s="1">
        <v>-1</v>
      </c>
      <c r="Q267" s="1">
        <v>-1</v>
      </c>
      <c r="R267" s="1">
        <v>-1</v>
      </c>
      <c r="S267" s="1">
        <v>-1</v>
      </c>
      <c r="T267" s="1">
        <v>-1</v>
      </c>
      <c r="U267" s="1">
        <v>-1</v>
      </c>
      <c r="V267" s="1">
        <v>-1</v>
      </c>
      <c r="W267" s="1">
        <v>-1</v>
      </c>
      <c r="X267" s="1">
        <v>0</v>
      </c>
      <c r="Y267" s="1" t="s">
        <v>577</v>
      </c>
      <c r="Z267" s="1" t="s">
        <v>617</v>
      </c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x14ac:dyDescent="0.3">
      <c r="A268" s="1" t="s">
        <v>618</v>
      </c>
      <c r="B268" s="19">
        <v>2016</v>
      </c>
      <c r="C268" s="19">
        <v>2016</v>
      </c>
      <c r="D268" s="19">
        <v>2016</v>
      </c>
      <c r="E268" s="56" t="s">
        <v>614</v>
      </c>
      <c r="F268" s="55" t="s">
        <v>785</v>
      </c>
      <c r="G268" s="17">
        <v>-1</v>
      </c>
      <c r="H268" s="17">
        <v>-1</v>
      </c>
      <c r="I268" s="17">
        <v>-1</v>
      </c>
      <c r="J268" s="1">
        <v>-1</v>
      </c>
      <c r="K268" s="1">
        <v>-1</v>
      </c>
      <c r="L268" s="1">
        <v>-1</v>
      </c>
      <c r="M268" s="1">
        <v>-1</v>
      </c>
      <c r="N268" s="1">
        <v>-1</v>
      </c>
      <c r="O268" s="1">
        <v>-1</v>
      </c>
      <c r="P268" s="1">
        <v>-1</v>
      </c>
      <c r="Q268" s="1">
        <v>-1</v>
      </c>
      <c r="R268" s="1">
        <v>-1</v>
      </c>
      <c r="S268" s="1">
        <v>-1</v>
      </c>
      <c r="T268" s="1">
        <v>-1</v>
      </c>
      <c r="U268" s="1">
        <v>-1</v>
      </c>
      <c r="V268" s="1">
        <v>-1</v>
      </c>
      <c r="W268" s="1">
        <v>-1</v>
      </c>
      <c r="X268" s="1">
        <v>0</v>
      </c>
      <c r="Y268" s="1" t="s">
        <v>577</v>
      </c>
      <c r="Z268" s="1" t="s">
        <v>619</v>
      </c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x14ac:dyDescent="0.3">
      <c r="A269" s="1" t="s">
        <v>620</v>
      </c>
      <c r="B269" s="19">
        <v>2016</v>
      </c>
      <c r="C269" s="19">
        <v>2016</v>
      </c>
      <c r="D269" s="19">
        <v>2016</v>
      </c>
      <c r="E269" s="56" t="s">
        <v>614</v>
      </c>
      <c r="F269" s="55" t="s">
        <v>785</v>
      </c>
      <c r="G269" s="17">
        <v>-1</v>
      </c>
      <c r="H269" s="17">
        <v>-1</v>
      </c>
      <c r="I269" s="17">
        <v>-1</v>
      </c>
      <c r="J269" s="1">
        <v>-1</v>
      </c>
      <c r="K269" s="1">
        <v>-1</v>
      </c>
      <c r="L269" s="1">
        <v>-1</v>
      </c>
      <c r="M269" s="1">
        <v>-1</v>
      </c>
      <c r="N269" s="1">
        <v>-1</v>
      </c>
      <c r="O269" s="1">
        <v>-1</v>
      </c>
      <c r="P269" s="1">
        <v>-1</v>
      </c>
      <c r="Q269" s="1">
        <v>-1</v>
      </c>
      <c r="R269" s="1">
        <v>-1</v>
      </c>
      <c r="S269" s="1">
        <v>-1</v>
      </c>
      <c r="T269" s="1">
        <v>-1</v>
      </c>
      <c r="U269" s="1">
        <v>-1</v>
      </c>
      <c r="V269" s="1">
        <v>-1</v>
      </c>
      <c r="W269" s="1">
        <v>-1</v>
      </c>
      <c r="X269" s="1">
        <v>0</v>
      </c>
      <c r="Y269" s="1" t="s">
        <v>577</v>
      </c>
      <c r="Z269" s="1" t="s">
        <v>621</v>
      </c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x14ac:dyDescent="0.3">
      <c r="A270" s="1" t="s">
        <v>622</v>
      </c>
      <c r="B270" s="19">
        <v>2016</v>
      </c>
      <c r="C270" s="19">
        <v>2016</v>
      </c>
      <c r="D270" s="19">
        <v>2016</v>
      </c>
      <c r="E270" s="56" t="s">
        <v>614</v>
      </c>
      <c r="F270" s="55" t="s">
        <v>785</v>
      </c>
      <c r="G270" s="17">
        <v>-1</v>
      </c>
      <c r="H270" s="17">
        <v>-1</v>
      </c>
      <c r="I270" s="17">
        <v>-1</v>
      </c>
      <c r="J270" s="1">
        <v>-1</v>
      </c>
      <c r="K270" s="1">
        <v>-1</v>
      </c>
      <c r="L270" s="1">
        <v>-1</v>
      </c>
      <c r="M270" s="1">
        <v>-1</v>
      </c>
      <c r="N270" s="1">
        <v>-1</v>
      </c>
      <c r="O270" s="1">
        <v>-1</v>
      </c>
      <c r="P270" s="1">
        <v>-1</v>
      </c>
      <c r="Q270" s="1">
        <v>-1</v>
      </c>
      <c r="R270" s="1">
        <v>-1</v>
      </c>
      <c r="S270" s="1">
        <v>-1</v>
      </c>
      <c r="T270" s="1">
        <v>-1</v>
      </c>
      <c r="U270" s="1">
        <v>-1</v>
      </c>
      <c r="V270" s="1">
        <v>-1</v>
      </c>
      <c r="W270" s="1">
        <v>-1</v>
      </c>
      <c r="X270" s="1">
        <v>0</v>
      </c>
      <c r="Y270" s="1" t="s">
        <v>577</v>
      </c>
      <c r="Z270" s="1" t="s">
        <v>623</v>
      </c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x14ac:dyDescent="0.3">
      <c r="A271" s="1" t="s">
        <v>624</v>
      </c>
      <c r="B271" s="19">
        <v>2017</v>
      </c>
      <c r="C271" s="19">
        <v>2017</v>
      </c>
      <c r="D271" s="19">
        <v>2017</v>
      </c>
      <c r="E271" s="56" t="s">
        <v>625</v>
      </c>
      <c r="F271" s="55" t="s">
        <v>785</v>
      </c>
      <c r="G271" s="17">
        <v>-1</v>
      </c>
      <c r="H271" s="17">
        <v>-1</v>
      </c>
      <c r="I271" s="17">
        <v>-1</v>
      </c>
      <c r="J271" s="1">
        <v>-1</v>
      </c>
      <c r="K271" s="1">
        <v>-1</v>
      </c>
      <c r="L271" s="1">
        <v>-1</v>
      </c>
      <c r="M271" s="1">
        <v>-1</v>
      </c>
      <c r="N271" s="1">
        <v>-1</v>
      </c>
      <c r="O271" s="1">
        <v>-1</v>
      </c>
      <c r="P271" s="1">
        <v>-1</v>
      </c>
      <c r="Q271" s="1">
        <v>-1</v>
      </c>
      <c r="R271" s="1">
        <v>-1</v>
      </c>
      <c r="S271" s="1">
        <v>-1</v>
      </c>
      <c r="T271" s="1">
        <v>-1</v>
      </c>
      <c r="U271" s="1">
        <v>-1</v>
      </c>
      <c r="V271" s="1">
        <v>-1</v>
      </c>
      <c r="W271" s="1">
        <v>-1</v>
      </c>
      <c r="X271" s="1">
        <v>0</v>
      </c>
      <c r="Y271" s="1" t="s">
        <v>577</v>
      </c>
      <c r="Z271" s="1" t="s">
        <v>626</v>
      </c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x14ac:dyDescent="0.3">
      <c r="A272" s="1" t="s">
        <v>627</v>
      </c>
      <c r="B272" s="19">
        <v>2017</v>
      </c>
      <c r="C272" s="19">
        <v>2017</v>
      </c>
      <c r="D272" s="19">
        <v>2017</v>
      </c>
      <c r="E272" s="56" t="s">
        <v>625</v>
      </c>
      <c r="F272" s="55" t="s">
        <v>785</v>
      </c>
      <c r="G272" s="17">
        <v>-1</v>
      </c>
      <c r="H272" s="17">
        <v>-1</v>
      </c>
      <c r="I272" s="17">
        <v>-1</v>
      </c>
      <c r="J272" s="1">
        <v>-1</v>
      </c>
      <c r="K272" s="1">
        <v>-1</v>
      </c>
      <c r="L272" s="1">
        <v>-1</v>
      </c>
      <c r="M272" s="1">
        <v>-1</v>
      </c>
      <c r="N272" s="1">
        <v>-1</v>
      </c>
      <c r="O272" s="1">
        <v>-1</v>
      </c>
      <c r="P272" s="1">
        <v>-1</v>
      </c>
      <c r="Q272" s="1">
        <v>-1</v>
      </c>
      <c r="R272" s="1">
        <v>-1</v>
      </c>
      <c r="S272" s="1">
        <v>-1</v>
      </c>
      <c r="T272" s="1">
        <v>-1</v>
      </c>
      <c r="U272" s="1">
        <v>-1</v>
      </c>
      <c r="V272" s="1">
        <v>-1</v>
      </c>
      <c r="W272" s="1">
        <v>-1</v>
      </c>
      <c r="X272" s="1">
        <v>0</v>
      </c>
      <c r="Y272" s="1" t="s">
        <v>577</v>
      </c>
      <c r="Z272" s="1" t="s">
        <v>628</v>
      </c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x14ac:dyDescent="0.3">
      <c r="A273" s="1" t="s">
        <v>629</v>
      </c>
      <c r="B273" s="19">
        <v>8.6</v>
      </c>
      <c r="C273" s="19">
        <v>8.6</v>
      </c>
      <c r="D273" s="19">
        <v>8.6</v>
      </c>
      <c r="E273" s="56">
        <v>3.1</v>
      </c>
      <c r="F273" s="55" t="s">
        <v>785</v>
      </c>
      <c r="G273" s="17">
        <v>-1</v>
      </c>
      <c r="H273" s="17">
        <v>-1</v>
      </c>
      <c r="I273" s="17">
        <v>-1</v>
      </c>
      <c r="J273" s="1">
        <v>-1</v>
      </c>
      <c r="K273" s="1">
        <v>-1</v>
      </c>
      <c r="L273" s="1">
        <v>-1</v>
      </c>
      <c r="M273" s="1">
        <v>-1</v>
      </c>
      <c r="N273" s="1">
        <v>-1</v>
      </c>
      <c r="O273" s="1">
        <v>-1</v>
      </c>
      <c r="P273" s="1">
        <v>-1</v>
      </c>
      <c r="Q273" s="1">
        <v>-1</v>
      </c>
      <c r="R273" s="1">
        <v>-1</v>
      </c>
      <c r="S273" s="1">
        <v>-1</v>
      </c>
      <c r="T273" s="1">
        <v>-1</v>
      </c>
      <c r="U273" s="1">
        <v>-1</v>
      </c>
      <c r="V273" s="1">
        <v>-1</v>
      </c>
      <c r="W273" s="1">
        <v>-1</v>
      </c>
      <c r="X273" s="1">
        <v>1</v>
      </c>
      <c r="Y273" s="1" t="s">
        <v>577</v>
      </c>
      <c r="Z273" s="1" t="s">
        <v>630</v>
      </c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x14ac:dyDescent="0.3">
      <c r="A274" s="1" t="s">
        <v>631</v>
      </c>
      <c r="B274" s="19">
        <v>8.51</v>
      </c>
      <c r="C274" s="19">
        <v>8.51</v>
      </c>
      <c r="D274" s="19">
        <v>8.51</v>
      </c>
      <c r="E274" s="56">
        <v>2.4</v>
      </c>
      <c r="F274" s="55" t="s">
        <v>785</v>
      </c>
      <c r="G274" s="17">
        <v>-1</v>
      </c>
      <c r="H274" s="17">
        <v>-1</v>
      </c>
      <c r="I274" s="17">
        <v>-1</v>
      </c>
      <c r="J274" s="1">
        <v>-1</v>
      </c>
      <c r="K274" s="1">
        <v>-1</v>
      </c>
      <c r="L274" s="1">
        <v>-1</v>
      </c>
      <c r="M274" s="1">
        <v>-1</v>
      </c>
      <c r="N274" s="1">
        <v>-1</v>
      </c>
      <c r="O274" s="1">
        <v>-1</v>
      </c>
      <c r="P274" s="1">
        <v>-1</v>
      </c>
      <c r="Q274" s="1">
        <v>-1</v>
      </c>
      <c r="R274" s="1">
        <v>-1</v>
      </c>
      <c r="S274" s="1">
        <v>-1</v>
      </c>
      <c r="T274" s="1">
        <v>-1</v>
      </c>
      <c r="U274" s="1">
        <v>-1</v>
      </c>
      <c r="V274" s="1">
        <v>-1</v>
      </c>
      <c r="W274" s="1">
        <v>-1</v>
      </c>
      <c r="X274" s="1">
        <v>1</v>
      </c>
      <c r="Y274" s="1" t="s">
        <v>577</v>
      </c>
      <c r="Z274" s="1" t="s">
        <v>632</v>
      </c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x14ac:dyDescent="0.3">
      <c r="A275" s="1" t="s">
        <v>633</v>
      </c>
      <c r="B275" s="19">
        <v>8.6</v>
      </c>
      <c r="C275" s="19">
        <v>8.6</v>
      </c>
      <c r="D275" s="19">
        <v>8.6</v>
      </c>
      <c r="E275" s="56">
        <v>3.1</v>
      </c>
      <c r="F275" s="55" t="s">
        <v>785</v>
      </c>
      <c r="G275" s="17">
        <v>-1</v>
      </c>
      <c r="H275" s="17">
        <v>-1</v>
      </c>
      <c r="I275" s="17">
        <v>-1</v>
      </c>
      <c r="J275" s="1">
        <v>-1</v>
      </c>
      <c r="K275" s="1">
        <v>-1</v>
      </c>
      <c r="L275" s="1">
        <v>-1</v>
      </c>
      <c r="M275" s="1">
        <v>-1</v>
      </c>
      <c r="N275" s="1">
        <v>-1</v>
      </c>
      <c r="O275" s="1">
        <v>-1</v>
      </c>
      <c r="P275" s="1">
        <v>-1</v>
      </c>
      <c r="Q275" s="1">
        <v>-1</v>
      </c>
      <c r="R275" s="1">
        <v>-1</v>
      </c>
      <c r="S275" s="1">
        <v>-1</v>
      </c>
      <c r="T275" s="1">
        <v>-1</v>
      </c>
      <c r="U275" s="1">
        <v>-1</v>
      </c>
      <c r="V275" s="1">
        <v>-1</v>
      </c>
      <c r="W275" s="1">
        <v>-1</v>
      </c>
      <c r="X275" s="1">
        <v>1</v>
      </c>
      <c r="Y275" s="1" t="s">
        <v>577</v>
      </c>
      <c r="Z275" s="1" t="s">
        <v>634</v>
      </c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x14ac:dyDescent="0.3">
      <c r="A276" s="1" t="s">
        <v>635</v>
      </c>
      <c r="B276" s="19">
        <v>8.51</v>
      </c>
      <c r="C276" s="19">
        <v>8.51</v>
      </c>
      <c r="D276" s="19">
        <v>8.51</v>
      </c>
      <c r="E276" s="56">
        <v>2.4</v>
      </c>
      <c r="F276" s="55" t="s">
        <v>785</v>
      </c>
      <c r="G276" s="17">
        <v>-1</v>
      </c>
      <c r="H276" s="17">
        <v>-1</v>
      </c>
      <c r="I276" s="17">
        <v>-1</v>
      </c>
      <c r="J276" s="1">
        <v>-1</v>
      </c>
      <c r="K276" s="1">
        <v>-1</v>
      </c>
      <c r="L276" s="1">
        <v>-1</v>
      </c>
      <c r="M276" s="1">
        <v>-1</v>
      </c>
      <c r="N276" s="1">
        <v>-1</v>
      </c>
      <c r="O276" s="1">
        <v>-1</v>
      </c>
      <c r="P276" s="1">
        <v>-1</v>
      </c>
      <c r="Q276" s="1">
        <v>-1</v>
      </c>
      <c r="R276" s="1">
        <v>-1</v>
      </c>
      <c r="S276" s="1">
        <v>-1</v>
      </c>
      <c r="T276" s="1">
        <v>-1</v>
      </c>
      <c r="U276" s="1">
        <v>-1</v>
      </c>
      <c r="V276" s="1">
        <v>-1</v>
      </c>
      <c r="W276" s="1">
        <v>-1</v>
      </c>
      <c r="X276" s="1">
        <v>1</v>
      </c>
      <c r="Y276" s="1" t="s">
        <v>577</v>
      </c>
      <c r="Z276" s="1" t="s">
        <v>636</v>
      </c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x14ac:dyDescent="0.3">
      <c r="A277" s="1" t="s">
        <v>637</v>
      </c>
      <c r="B277" s="19">
        <v>8.6</v>
      </c>
      <c r="C277" s="19">
        <v>8.6</v>
      </c>
      <c r="D277" s="19">
        <v>8.6</v>
      </c>
      <c r="E277" s="56">
        <v>3.1</v>
      </c>
      <c r="F277" s="55" t="s">
        <v>785</v>
      </c>
      <c r="G277" s="17">
        <v>-1</v>
      </c>
      <c r="H277" s="17">
        <v>-1</v>
      </c>
      <c r="I277" s="17">
        <v>-1</v>
      </c>
      <c r="J277" s="1">
        <v>-1</v>
      </c>
      <c r="K277" s="1">
        <v>-1</v>
      </c>
      <c r="L277" s="1">
        <v>-1</v>
      </c>
      <c r="M277" s="1">
        <v>-1</v>
      </c>
      <c r="N277" s="1">
        <v>-1</v>
      </c>
      <c r="O277" s="1">
        <v>-1</v>
      </c>
      <c r="P277" s="1">
        <v>-1</v>
      </c>
      <c r="Q277" s="1">
        <v>-1</v>
      </c>
      <c r="R277" s="1">
        <v>-1</v>
      </c>
      <c r="S277" s="1">
        <v>-1</v>
      </c>
      <c r="T277" s="1">
        <v>-1</v>
      </c>
      <c r="U277" s="1">
        <v>-1</v>
      </c>
      <c r="V277" s="1">
        <v>-1</v>
      </c>
      <c r="W277" s="1">
        <v>-1</v>
      </c>
      <c r="X277" s="1">
        <v>1</v>
      </c>
      <c r="Y277" s="1" t="s">
        <v>577</v>
      </c>
      <c r="Z277" s="1" t="s">
        <v>638</v>
      </c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x14ac:dyDescent="0.3">
      <c r="A278" s="1" t="s">
        <v>639</v>
      </c>
      <c r="B278" s="19">
        <v>8.51</v>
      </c>
      <c r="C278" s="19">
        <v>8.51</v>
      </c>
      <c r="D278" s="19">
        <v>8.51</v>
      </c>
      <c r="E278" s="56">
        <v>2.4</v>
      </c>
      <c r="F278" s="55" t="s">
        <v>785</v>
      </c>
      <c r="G278" s="17">
        <v>-1</v>
      </c>
      <c r="H278" s="17">
        <v>-1</v>
      </c>
      <c r="I278" s="17">
        <v>-1</v>
      </c>
      <c r="J278" s="1">
        <v>-1</v>
      </c>
      <c r="K278" s="1">
        <v>-1</v>
      </c>
      <c r="L278" s="1">
        <v>-1</v>
      </c>
      <c r="M278" s="1">
        <v>-1</v>
      </c>
      <c r="N278" s="1">
        <v>-1</v>
      </c>
      <c r="O278" s="1">
        <v>-1</v>
      </c>
      <c r="P278" s="1">
        <v>-1</v>
      </c>
      <c r="Q278" s="1">
        <v>-1</v>
      </c>
      <c r="R278" s="1">
        <v>-1</v>
      </c>
      <c r="S278" s="1">
        <v>-1</v>
      </c>
      <c r="T278" s="1">
        <v>-1</v>
      </c>
      <c r="U278" s="1">
        <v>-1</v>
      </c>
      <c r="V278" s="1">
        <v>-1</v>
      </c>
      <c r="W278" s="1">
        <v>-1</v>
      </c>
      <c r="X278" s="1">
        <v>1</v>
      </c>
      <c r="Y278" s="1" t="s">
        <v>577</v>
      </c>
      <c r="Z278" s="1" t="s">
        <v>640</v>
      </c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x14ac:dyDescent="0.3">
      <c r="A279" s="1" t="s">
        <v>641</v>
      </c>
      <c r="B279" s="19">
        <v>8.6</v>
      </c>
      <c r="C279" s="19">
        <v>8.6</v>
      </c>
      <c r="D279" s="19">
        <v>8.6</v>
      </c>
      <c r="E279" s="56">
        <v>3.1</v>
      </c>
      <c r="F279" s="55" t="s">
        <v>785</v>
      </c>
      <c r="G279" s="17">
        <v>-1</v>
      </c>
      <c r="H279" s="17">
        <v>-1</v>
      </c>
      <c r="I279" s="17">
        <v>-1</v>
      </c>
      <c r="J279" s="1">
        <v>-1</v>
      </c>
      <c r="K279" s="1">
        <v>-1</v>
      </c>
      <c r="L279" s="1">
        <v>-1</v>
      </c>
      <c r="M279" s="1">
        <v>-1</v>
      </c>
      <c r="N279" s="1">
        <v>-1</v>
      </c>
      <c r="O279" s="1">
        <v>-1</v>
      </c>
      <c r="P279" s="1">
        <v>-1</v>
      </c>
      <c r="Q279" s="1">
        <v>-1</v>
      </c>
      <c r="R279" s="1">
        <v>-1</v>
      </c>
      <c r="S279" s="1">
        <v>-1</v>
      </c>
      <c r="T279" s="1">
        <v>-1</v>
      </c>
      <c r="U279" s="1">
        <v>-1</v>
      </c>
      <c r="V279" s="1">
        <v>-1</v>
      </c>
      <c r="W279" s="1">
        <v>-1</v>
      </c>
      <c r="X279" s="1">
        <v>1</v>
      </c>
      <c r="Y279" s="1" t="s">
        <v>577</v>
      </c>
      <c r="Z279" s="1" t="s">
        <v>642</v>
      </c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x14ac:dyDescent="0.3">
      <c r="A280" s="1" t="s">
        <v>643</v>
      </c>
      <c r="B280" s="19">
        <v>8.51</v>
      </c>
      <c r="C280" s="19">
        <v>8.51</v>
      </c>
      <c r="D280" s="19">
        <v>8.51</v>
      </c>
      <c r="E280" s="56">
        <v>2.4</v>
      </c>
      <c r="F280" s="55" t="s">
        <v>785</v>
      </c>
      <c r="G280" s="17">
        <v>-1</v>
      </c>
      <c r="H280" s="17">
        <v>-1</v>
      </c>
      <c r="I280" s="17">
        <v>-1</v>
      </c>
      <c r="J280" s="1">
        <v>-1</v>
      </c>
      <c r="K280" s="1">
        <v>-1</v>
      </c>
      <c r="L280" s="1">
        <v>-1</v>
      </c>
      <c r="M280" s="1">
        <v>-1</v>
      </c>
      <c r="N280" s="1">
        <v>-1</v>
      </c>
      <c r="O280" s="1">
        <v>-1</v>
      </c>
      <c r="P280" s="1">
        <v>-1</v>
      </c>
      <c r="Q280" s="1">
        <v>-1</v>
      </c>
      <c r="R280" s="1">
        <v>-1</v>
      </c>
      <c r="S280" s="1">
        <v>-1</v>
      </c>
      <c r="T280" s="1">
        <v>-1</v>
      </c>
      <c r="U280" s="1">
        <v>-1</v>
      </c>
      <c r="V280" s="1">
        <v>-1</v>
      </c>
      <c r="W280" s="1">
        <v>-1</v>
      </c>
      <c r="X280" s="1">
        <v>1</v>
      </c>
      <c r="Y280" s="1" t="s">
        <v>577</v>
      </c>
      <c r="Z280" s="1" t="s">
        <v>644</v>
      </c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x14ac:dyDescent="0.3">
      <c r="A281" s="1" t="s">
        <v>645</v>
      </c>
      <c r="B281" s="19">
        <v>8.6</v>
      </c>
      <c r="C281" s="19">
        <v>8.6</v>
      </c>
      <c r="D281" s="19">
        <v>8.51</v>
      </c>
      <c r="E281" s="56">
        <v>3</v>
      </c>
      <c r="F281" s="55" t="s">
        <v>785</v>
      </c>
      <c r="G281" s="17">
        <v>-1</v>
      </c>
      <c r="H281" s="17">
        <v>-1</v>
      </c>
      <c r="I281" s="17">
        <v>-1</v>
      </c>
      <c r="J281" s="1">
        <v>-1</v>
      </c>
      <c r="K281" s="1">
        <v>-1</v>
      </c>
      <c r="L281" s="1">
        <v>-1</v>
      </c>
      <c r="M281" s="1">
        <v>-1</v>
      </c>
      <c r="N281" s="1">
        <v>-1</v>
      </c>
      <c r="O281" s="1">
        <v>-1</v>
      </c>
      <c r="P281" s="1">
        <v>-1</v>
      </c>
      <c r="Q281" s="1">
        <v>-1</v>
      </c>
      <c r="R281" s="1">
        <v>-1</v>
      </c>
      <c r="S281" s="1">
        <v>-1</v>
      </c>
      <c r="T281" s="1">
        <v>-1</v>
      </c>
      <c r="U281" s="1">
        <v>-1</v>
      </c>
      <c r="V281" s="1">
        <v>-1</v>
      </c>
      <c r="W281" s="1">
        <v>-1</v>
      </c>
      <c r="X281" s="1">
        <v>1</v>
      </c>
      <c r="Y281" s="1" t="s">
        <v>577</v>
      </c>
      <c r="Z281" s="1" t="s">
        <v>646</v>
      </c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x14ac:dyDescent="0.3">
      <c r="A282" s="1" t="s">
        <v>647</v>
      </c>
      <c r="B282" s="19">
        <v>8.6</v>
      </c>
      <c r="C282" s="19">
        <v>8.6</v>
      </c>
      <c r="D282" s="19">
        <v>8.51</v>
      </c>
      <c r="E282" s="56">
        <v>3</v>
      </c>
      <c r="F282" s="55" t="s">
        <v>785</v>
      </c>
      <c r="G282" s="17">
        <v>-1</v>
      </c>
      <c r="H282" s="17">
        <v>-1</v>
      </c>
      <c r="I282" s="17">
        <v>-1</v>
      </c>
      <c r="J282" s="1">
        <v>-1</v>
      </c>
      <c r="K282" s="1">
        <v>-1</v>
      </c>
      <c r="L282" s="1">
        <v>-1</v>
      </c>
      <c r="M282" s="1">
        <v>-1</v>
      </c>
      <c r="N282" s="1">
        <v>-1</v>
      </c>
      <c r="O282" s="1">
        <v>-1</v>
      </c>
      <c r="P282" s="1">
        <v>-1</v>
      </c>
      <c r="Q282" s="1">
        <v>-1</v>
      </c>
      <c r="R282" s="1">
        <v>-1</v>
      </c>
      <c r="S282" s="1">
        <v>-1</v>
      </c>
      <c r="T282" s="1">
        <v>-1</v>
      </c>
      <c r="U282" s="1">
        <v>-1</v>
      </c>
      <c r="V282" s="1">
        <v>-1</v>
      </c>
      <c r="W282" s="1">
        <v>-1</v>
      </c>
      <c r="X282" s="1">
        <v>1</v>
      </c>
      <c r="Y282" s="1" t="s">
        <v>577</v>
      </c>
      <c r="Z282" s="1" t="s">
        <v>648</v>
      </c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x14ac:dyDescent="0.3">
      <c r="A283" s="1" t="s">
        <v>649</v>
      </c>
      <c r="B283" s="19">
        <v>2013.1</v>
      </c>
      <c r="C283" s="19">
        <v>2013.1</v>
      </c>
      <c r="D283" s="19">
        <v>-1</v>
      </c>
      <c r="E283" s="56">
        <v>13</v>
      </c>
      <c r="F283" s="55" t="s">
        <v>785</v>
      </c>
      <c r="G283" s="17">
        <v>-1</v>
      </c>
      <c r="H283" s="17">
        <v>-1</v>
      </c>
      <c r="I283" s="17">
        <v>-1</v>
      </c>
      <c r="J283" s="1">
        <v>-1</v>
      </c>
      <c r="K283" s="1">
        <v>-1</v>
      </c>
      <c r="L283" s="1">
        <v>-1</v>
      </c>
      <c r="M283" s="1">
        <v>-1</v>
      </c>
      <c r="N283" s="1">
        <v>-1</v>
      </c>
      <c r="O283" s="1">
        <v>-1</v>
      </c>
      <c r="P283" s="1">
        <v>-1</v>
      </c>
      <c r="Q283" s="1">
        <v>-1</v>
      </c>
      <c r="R283" s="1">
        <v>-1</v>
      </c>
      <c r="S283" s="1">
        <v>-1</v>
      </c>
      <c r="T283" s="1">
        <v>-1</v>
      </c>
      <c r="U283" s="1">
        <v>-1</v>
      </c>
      <c r="V283" s="1">
        <v>-1</v>
      </c>
      <c r="W283" s="1">
        <v>-1</v>
      </c>
      <c r="X283" s="1">
        <v>0</v>
      </c>
      <c r="Y283" s="1" t="s">
        <v>650</v>
      </c>
      <c r="Z283" s="1" t="s">
        <v>651</v>
      </c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x14ac:dyDescent="0.3">
      <c r="A284" s="1" t="s">
        <v>652</v>
      </c>
      <c r="B284" s="19">
        <v>2013.1</v>
      </c>
      <c r="C284" s="19">
        <v>2013.1</v>
      </c>
      <c r="D284" s="19">
        <v>-1</v>
      </c>
      <c r="E284" s="56">
        <v>13</v>
      </c>
      <c r="F284" s="55" t="s">
        <v>785</v>
      </c>
      <c r="G284" s="17">
        <v>-1</v>
      </c>
      <c r="H284" s="17">
        <v>-1</v>
      </c>
      <c r="I284" s="17">
        <v>-1</v>
      </c>
      <c r="J284" s="1">
        <v>-1</v>
      </c>
      <c r="K284" s="1">
        <v>-1</v>
      </c>
      <c r="L284" s="1">
        <v>-1</v>
      </c>
      <c r="M284" s="1">
        <v>-1</v>
      </c>
      <c r="N284" s="1">
        <v>-1</v>
      </c>
      <c r="O284" s="1">
        <v>-1</v>
      </c>
      <c r="P284" s="1">
        <v>-1</v>
      </c>
      <c r="Q284" s="1">
        <v>-1</v>
      </c>
      <c r="R284" s="1">
        <v>-1</v>
      </c>
      <c r="S284" s="1">
        <v>-1</v>
      </c>
      <c r="T284" s="1">
        <v>-1</v>
      </c>
      <c r="U284" s="1">
        <v>-1</v>
      </c>
      <c r="V284" s="1">
        <v>-1</v>
      </c>
      <c r="W284" s="1">
        <v>-1</v>
      </c>
      <c r="X284" s="1">
        <v>0</v>
      </c>
      <c r="Y284" s="1" t="s">
        <v>650</v>
      </c>
      <c r="Z284" s="1" t="s">
        <v>653</v>
      </c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x14ac:dyDescent="0.3">
      <c r="A285" s="1" t="s">
        <v>654</v>
      </c>
      <c r="B285" s="19">
        <v>2013.1</v>
      </c>
      <c r="C285" s="19">
        <v>2013.1</v>
      </c>
      <c r="D285" s="19">
        <v>-1</v>
      </c>
      <c r="E285" s="56">
        <v>13</v>
      </c>
      <c r="F285" s="55" t="s">
        <v>785</v>
      </c>
      <c r="G285" s="17">
        <v>-1</v>
      </c>
      <c r="H285" s="17">
        <v>-1</v>
      </c>
      <c r="I285" s="17">
        <v>-1</v>
      </c>
      <c r="J285" s="1">
        <v>-1</v>
      </c>
      <c r="K285" s="1">
        <v>-1</v>
      </c>
      <c r="L285" s="1">
        <v>-1</v>
      </c>
      <c r="M285" s="1">
        <v>-1</v>
      </c>
      <c r="N285" s="1">
        <v>-1</v>
      </c>
      <c r="O285" s="1">
        <v>-1</v>
      </c>
      <c r="P285" s="1">
        <v>-1</v>
      </c>
      <c r="Q285" s="1">
        <v>-1</v>
      </c>
      <c r="R285" s="1">
        <v>-1</v>
      </c>
      <c r="S285" s="1">
        <v>-1</v>
      </c>
      <c r="T285" s="1">
        <v>-1</v>
      </c>
      <c r="U285" s="1">
        <v>-1</v>
      </c>
      <c r="V285" s="1">
        <v>-1</v>
      </c>
      <c r="W285" s="1">
        <v>-1</v>
      </c>
      <c r="X285" s="1">
        <v>0</v>
      </c>
      <c r="Y285" s="1" t="s">
        <v>650</v>
      </c>
      <c r="Z285" s="1" t="s">
        <v>655</v>
      </c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x14ac:dyDescent="0.3">
      <c r="A286" s="1" t="s">
        <v>656</v>
      </c>
      <c r="B286" s="19">
        <v>2013.1</v>
      </c>
      <c r="C286" s="19">
        <v>2013.1</v>
      </c>
      <c r="D286" s="19">
        <v>-1</v>
      </c>
      <c r="E286" s="56">
        <v>13</v>
      </c>
      <c r="F286" s="55" t="s">
        <v>785</v>
      </c>
      <c r="G286" s="17">
        <v>-1</v>
      </c>
      <c r="H286" s="17">
        <v>-1</v>
      </c>
      <c r="I286" s="17">
        <v>-1</v>
      </c>
      <c r="J286" s="1">
        <v>-1</v>
      </c>
      <c r="K286" s="1">
        <v>-1</v>
      </c>
      <c r="L286" s="1">
        <v>-1</v>
      </c>
      <c r="M286" s="1">
        <v>-1</v>
      </c>
      <c r="N286" s="1">
        <v>-1</v>
      </c>
      <c r="O286" s="1">
        <v>-1</v>
      </c>
      <c r="P286" s="1">
        <v>-1</v>
      </c>
      <c r="Q286" s="1">
        <v>-1</v>
      </c>
      <c r="R286" s="1">
        <v>-1</v>
      </c>
      <c r="S286" s="1">
        <v>-1</v>
      </c>
      <c r="T286" s="1">
        <v>-1</v>
      </c>
      <c r="U286" s="1">
        <v>-1</v>
      </c>
      <c r="V286" s="1">
        <v>-1</v>
      </c>
      <c r="W286" s="1">
        <v>-1</v>
      </c>
      <c r="X286" s="1">
        <v>0</v>
      </c>
      <c r="Y286" s="1" t="s">
        <v>650</v>
      </c>
      <c r="Z286" s="1" t="s">
        <v>657</v>
      </c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x14ac:dyDescent="0.3">
      <c r="A287" s="1" t="s">
        <v>658</v>
      </c>
      <c r="B287" s="19">
        <v>2013</v>
      </c>
      <c r="C287" s="19">
        <v>2013</v>
      </c>
      <c r="D287" s="19">
        <v>-1</v>
      </c>
      <c r="E287" s="56">
        <v>13</v>
      </c>
      <c r="F287" s="55" t="s">
        <v>785</v>
      </c>
      <c r="G287" s="17">
        <v>-1</v>
      </c>
      <c r="H287" s="17">
        <v>-1</v>
      </c>
      <c r="I287" s="17">
        <v>-1</v>
      </c>
      <c r="J287" s="1">
        <v>-1</v>
      </c>
      <c r="K287" s="1">
        <v>-1</v>
      </c>
      <c r="L287" s="1">
        <v>-1</v>
      </c>
      <c r="M287" s="1">
        <v>-1</v>
      </c>
      <c r="N287" s="1">
        <v>-1</v>
      </c>
      <c r="O287" s="1">
        <v>-1</v>
      </c>
      <c r="P287" s="1">
        <v>-1</v>
      </c>
      <c r="Q287" s="1">
        <v>-1</v>
      </c>
      <c r="R287" s="1">
        <v>-1</v>
      </c>
      <c r="S287" s="1">
        <v>-1</v>
      </c>
      <c r="T287" s="1">
        <v>-1</v>
      </c>
      <c r="U287" s="1">
        <v>-1</v>
      </c>
      <c r="V287" s="1">
        <v>-1</v>
      </c>
      <c r="W287" s="1">
        <v>-1</v>
      </c>
      <c r="X287" s="1">
        <v>0</v>
      </c>
      <c r="Y287" s="1" t="s">
        <v>650</v>
      </c>
      <c r="Z287" s="1" t="s">
        <v>659</v>
      </c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x14ac:dyDescent="0.3">
      <c r="A288" s="1" t="s">
        <v>660</v>
      </c>
      <c r="B288" s="19">
        <v>2013</v>
      </c>
      <c r="C288" s="19">
        <v>2013</v>
      </c>
      <c r="D288" s="19">
        <v>-1</v>
      </c>
      <c r="E288" s="56">
        <v>13</v>
      </c>
      <c r="F288" s="55" t="s">
        <v>785</v>
      </c>
      <c r="G288" s="17">
        <v>-1</v>
      </c>
      <c r="H288" s="17">
        <v>-1</v>
      </c>
      <c r="I288" s="17">
        <v>-1</v>
      </c>
      <c r="J288" s="1">
        <v>-1</v>
      </c>
      <c r="K288" s="1">
        <v>-1</v>
      </c>
      <c r="L288" s="1">
        <v>-1</v>
      </c>
      <c r="M288" s="1">
        <v>-1</v>
      </c>
      <c r="N288" s="1">
        <v>-1</v>
      </c>
      <c r="O288" s="1">
        <v>-1</v>
      </c>
      <c r="P288" s="1">
        <v>-1</v>
      </c>
      <c r="Q288" s="1">
        <v>-1</v>
      </c>
      <c r="R288" s="1">
        <v>-1</v>
      </c>
      <c r="S288" s="1">
        <v>-1</v>
      </c>
      <c r="T288" s="1">
        <v>-1</v>
      </c>
      <c r="U288" s="1">
        <v>-1</v>
      </c>
      <c r="V288" s="1">
        <v>-1</v>
      </c>
      <c r="W288" s="1">
        <v>-1</v>
      </c>
      <c r="X288" s="1">
        <v>0</v>
      </c>
      <c r="Y288" s="1" t="s">
        <v>650</v>
      </c>
      <c r="Z288" s="1" t="s">
        <v>661</v>
      </c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:50" x14ac:dyDescent="0.3">
      <c r="A289" s="1" t="s">
        <v>662</v>
      </c>
      <c r="B289" s="19">
        <v>2013</v>
      </c>
      <c r="C289" s="19">
        <v>2013</v>
      </c>
      <c r="D289" s="19">
        <v>-1</v>
      </c>
      <c r="E289" s="56">
        <v>13</v>
      </c>
      <c r="F289" s="55" t="s">
        <v>785</v>
      </c>
      <c r="G289" s="17">
        <v>-1</v>
      </c>
      <c r="H289" s="17">
        <v>-1</v>
      </c>
      <c r="I289" s="17">
        <v>-1</v>
      </c>
      <c r="J289" s="1">
        <v>-1</v>
      </c>
      <c r="K289" s="1">
        <v>-1</v>
      </c>
      <c r="L289" s="1">
        <v>-1</v>
      </c>
      <c r="M289" s="1">
        <v>-1</v>
      </c>
      <c r="N289" s="1">
        <v>-1</v>
      </c>
      <c r="O289" s="1">
        <v>-1</v>
      </c>
      <c r="P289" s="1">
        <v>-1</v>
      </c>
      <c r="Q289" s="1">
        <v>-1</v>
      </c>
      <c r="R289" s="1">
        <v>-1</v>
      </c>
      <c r="S289" s="1">
        <v>-1</v>
      </c>
      <c r="T289" s="1">
        <v>-1</v>
      </c>
      <c r="U289" s="1">
        <v>-1</v>
      </c>
      <c r="V289" s="1">
        <v>-1</v>
      </c>
      <c r="W289" s="1">
        <v>-1</v>
      </c>
      <c r="X289" s="1">
        <v>0</v>
      </c>
      <c r="Y289" s="1" t="s">
        <v>650</v>
      </c>
      <c r="Z289" s="1" t="s">
        <v>663</v>
      </c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x14ac:dyDescent="0.3">
      <c r="A290" s="1" t="s">
        <v>664</v>
      </c>
      <c r="B290" s="19">
        <v>2013</v>
      </c>
      <c r="C290" s="19">
        <v>2013</v>
      </c>
      <c r="D290" s="19">
        <v>-1</v>
      </c>
      <c r="E290" s="56">
        <v>13</v>
      </c>
      <c r="F290" s="55" t="s">
        <v>785</v>
      </c>
      <c r="G290" s="17">
        <v>-1</v>
      </c>
      <c r="H290" s="17">
        <v>-1</v>
      </c>
      <c r="I290" s="17">
        <v>-1</v>
      </c>
      <c r="J290" s="1">
        <v>-1</v>
      </c>
      <c r="K290" s="1">
        <v>-1</v>
      </c>
      <c r="L290" s="1">
        <v>-1</v>
      </c>
      <c r="M290" s="1">
        <v>-1</v>
      </c>
      <c r="N290" s="1">
        <v>-1</v>
      </c>
      <c r="O290" s="1">
        <v>-1</v>
      </c>
      <c r="P290" s="1">
        <v>-1</v>
      </c>
      <c r="Q290" s="1">
        <v>-1</v>
      </c>
      <c r="R290" s="1">
        <v>-1</v>
      </c>
      <c r="S290" s="1">
        <v>-1</v>
      </c>
      <c r="T290" s="1">
        <v>-1</v>
      </c>
      <c r="U290" s="1">
        <v>-1</v>
      </c>
      <c r="V290" s="1">
        <v>-1</v>
      </c>
      <c r="W290" s="1">
        <v>-1</v>
      </c>
      <c r="X290" s="1">
        <v>0</v>
      </c>
      <c r="Y290" s="1" t="s">
        <v>650</v>
      </c>
      <c r="Z290" s="1" t="s">
        <v>665</v>
      </c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ht="18" x14ac:dyDescent="0.35">
      <c r="A291" s="96" t="s">
        <v>666</v>
      </c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8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x14ac:dyDescent="0.3">
      <c r="A292" s="1" t="s">
        <v>667</v>
      </c>
      <c r="B292" s="19">
        <v>2011</v>
      </c>
      <c r="C292" s="19">
        <v>2011</v>
      </c>
      <c r="D292" s="19">
        <v>-1</v>
      </c>
      <c r="E292" s="19">
        <v>4</v>
      </c>
      <c r="F292" s="15" t="s">
        <v>785</v>
      </c>
      <c r="G292" s="17">
        <v>2011</v>
      </c>
      <c r="H292" s="17">
        <v>2011</v>
      </c>
      <c r="I292" s="84">
        <v>4</v>
      </c>
      <c r="J292" s="1">
        <v>-1</v>
      </c>
      <c r="K292" s="1">
        <v>-1</v>
      </c>
      <c r="L292" s="1">
        <v>-1</v>
      </c>
      <c r="M292" s="1">
        <v>-1</v>
      </c>
      <c r="N292" s="1">
        <v>-1</v>
      </c>
      <c r="O292" s="1">
        <v>-1</v>
      </c>
      <c r="P292" s="1">
        <v>-1</v>
      </c>
      <c r="Q292" s="1">
        <v>-1</v>
      </c>
      <c r="R292" s="1">
        <v>-1</v>
      </c>
      <c r="S292" s="1">
        <v>-1</v>
      </c>
      <c r="T292" s="1">
        <v>-1</v>
      </c>
      <c r="U292" s="1">
        <v>-1</v>
      </c>
      <c r="V292" s="1">
        <v>-1</v>
      </c>
      <c r="W292" s="1">
        <v>-1</v>
      </c>
      <c r="X292" s="1">
        <v>3</v>
      </c>
      <c r="Y292" s="1" t="s">
        <v>53</v>
      </c>
      <c r="Z292" s="1" t="s">
        <v>668</v>
      </c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x14ac:dyDescent="0.3">
      <c r="A293" s="1" t="s">
        <v>669</v>
      </c>
      <c r="B293" s="19">
        <v>2014.1</v>
      </c>
      <c r="C293" s="19">
        <v>2014.1</v>
      </c>
      <c r="D293" s="19">
        <v>-1</v>
      </c>
      <c r="E293" s="19">
        <v>14.5</v>
      </c>
      <c r="F293" s="15" t="s">
        <v>785</v>
      </c>
      <c r="G293" s="17">
        <v>2014.1</v>
      </c>
      <c r="H293" s="61">
        <v>2014.1</v>
      </c>
      <c r="I293" s="85">
        <v>14.5</v>
      </c>
      <c r="J293" s="1">
        <v>-1</v>
      </c>
      <c r="K293" s="1">
        <v>-1</v>
      </c>
      <c r="L293" s="1">
        <v>-1</v>
      </c>
      <c r="M293" s="1">
        <v>-1</v>
      </c>
      <c r="N293" s="1">
        <v>-1</v>
      </c>
      <c r="O293" s="1">
        <v>-1</v>
      </c>
      <c r="P293" s="1">
        <v>-1</v>
      </c>
      <c r="Q293" s="1">
        <v>-1</v>
      </c>
      <c r="R293" s="1">
        <v>-1</v>
      </c>
      <c r="S293" s="1">
        <v>-1</v>
      </c>
      <c r="T293" s="1">
        <v>-1</v>
      </c>
      <c r="U293" s="1">
        <v>-1</v>
      </c>
      <c r="V293" s="1">
        <v>-1</v>
      </c>
      <c r="W293" s="1">
        <v>-1</v>
      </c>
      <c r="X293" s="1">
        <v>3</v>
      </c>
      <c r="Y293" s="1" t="s">
        <v>53</v>
      </c>
      <c r="Z293" s="1" t="s">
        <v>670</v>
      </c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x14ac:dyDescent="0.3">
      <c r="A294" s="1" t="s">
        <v>671</v>
      </c>
      <c r="B294" s="19">
        <v>2010</v>
      </c>
      <c r="C294" s="19">
        <v>2010</v>
      </c>
      <c r="D294" s="19">
        <v>-1</v>
      </c>
      <c r="E294" s="19">
        <v>3.5</v>
      </c>
      <c r="F294" s="15" t="s">
        <v>785</v>
      </c>
      <c r="G294" s="17">
        <v>2010</v>
      </c>
      <c r="H294" s="17">
        <v>2010</v>
      </c>
      <c r="I294" s="84">
        <v>3.5</v>
      </c>
      <c r="J294" s="1">
        <v>-1</v>
      </c>
      <c r="K294" s="1">
        <v>-1</v>
      </c>
      <c r="L294" s="1">
        <v>-1</v>
      </c>
      <c r="M294" s="1">
        <v>-1</v>
      </c>
      <c r="N294" s="1">
        <v>-1</v>
      </c>
      <c r="O294" s="1">
        <v>-1</v>
      </c>
      <c r="P294" s="1">
        <v>-1</v>
      </c>
      <c r="Q294" s="1">
        <v>-1</v>
      </c>
      <c r="R294" s="1">
        <v>-1</v>
      </c>
      <c r="S294" s="1">
        <v>-1</v>
      </c>
      <c r="T294" s="1">
        <v>-1</v>
      </c>
      <c r="U294" s="1">
        <v>-1</v>
      </c>
      <c r="V294" s="1">
        <v>-1</v>
      </c>
      <c r="W294" s="1">
        <v>-1</v>
      </c>
      <c r="X294" s="1">
        <v>3</v>
      </c>
      <c r="Y294" s="1" t="s">
        <v>53</v>
      </c>
      <c r="Z294" s="1" t="s">
        <v>672</v>
      </c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x14ac:dyDescent="0.3">
      <c r="A295" s="1" t="s">
        <v>673</v>
      </c>
      <c r="B295" s="19">
        <v>2014</v>
      </c>
      <c r="C295" s="19">
        <v>2014</v>
      </c>
      <c r="D295" s="19">
        <v>-1</v>
      </c>
      <c r="E295" s="19">
        <v>14</v>
      </c>
      <c r="F295" s="15" t="s">
        <v>785</v>
      </c>
      <c r="G295" s="17">
        <v>2014</v>
      </c>
      <c r="H295" s="17">
        <v>2014</v>
      </c>
      <c r="I295" s="84">
        <v>14</v>
      </c>
      <c r="J295" s="1">
        <v>-1</v>
      </c>
      <c r="K295" s="1">
        <v>-1</v>
      </c>
      <c r="L295" s="1">
        <v>-1</v>
      </c>
      <c r="M295" s="1">
        <v>-1</v>
      </c>
      <c r="N295" s="1">
        <v>-1</v>
      </c>
      <c r="O295" s="1">
        <v>-1</v>
      </c>
      <c r="P295" s="1">
        <v>-1</v>
      </c>
      <c r="Q295" s="1">
        <v>-1</v>
      </c>
      <c r="R295" s="1">
        <v>-1</v>
      </c>
      <c r="S295" s="1">
        <v>-1</v>
      </c>
      <c r="T295" s="1">
        <v>-1</v>
      </c>
      <c r="U295" s="1">
        <v>-1</v>
      </c>
      <c r="V295" s="1">
        <v>-1</v>
      </c>
      <c r="W295" s="1">
        <v>-1</v>
      </c>
      <c r="X295" s="1">
        <v>3</v>
      </c>
      <c r="Y295" s="1" t="s">
        <v>53</v>
      </c>
      <c r="Z295" s="1" t="s">
        <v>674</v>
      </c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ht="18" x14ac:dyDescent="0.35">
      <c r="A296" s="96" t="s">
        <v>675</v>
      </c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8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x14ac:dyDescent="0.3">
      <c r="A297" s="1" t="s">
        <v>676</v>
      </c>
      <c r="B297" s="19">
        <v>7.1</v>
      </c>
      <c r="C297" s="19">
        <v>1.1000000000000001</v>
      </c>
      <c r="D297" s="19">
        <v>7.1</v>
      </c>
      <c r="E297" s="19">
        <v>1.1000000000000001</v>
      </c>
      <c r="F297" s="15" t="s">
        <v>785</v>
      </c>
      <c r="G297" s="17">
        <v>-1</v>
      </c>
      <c r="H297" s="17">
        <v>-1</v>
      </c>
      <c r="I297" s="17">
        <v>-1</v>
      </c>
      <c r="J297" s="1">
        <v>-1</v>
      </c>
      <c r="K297" s="1">
        <v>-1</v>
      </c>
      <c r="L297" s="1">
        <v>-1</v>
      </c>
      <c r="M297" s="1">
        <v>-1</v>
      </c>
      <c r="N297" s="1">
        <v>-1</v>
      </c>
      <c r="O297" s="1">
        <v>-1</v>
      </c>
      <c r="P297" s="1">
        <v>-1</v>
      </c>
      <c r="Q297" s="1">
        <v>-1</v>
      </c>
      <c r="R297" s="1">
        <v>-1</v>
      </c>
      <c r="S297" s="1">
        <v>-1</v>
      </c>
      <c r="T297" s="1">
        <v>-1</v>
      </c>
      <c r="U297" s="1">
        <v>-1</v>
      </c>
      <c r="V297" s="1">
        <v>-1</v>
      </c>
      <c r="W297" s="1">
        <v>-1</v>
      </c>
      <c r="X297" s="1">
        <v>3</v>
      </c>
      <c r="Y297" s="1" t="s">
        <v>53</v>
      </c>
      <c r="Z297" s="1" t="s">
        <v>677</v>
      </c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ht="18" x14ac:dyDescent="0.35">
      <c r="A298" s="96" t="s">
        <v>678</v>
      </c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8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x14ac:dyDescent="0.3">
      <c r="A299" s="1" t="s">
        <v>679</v>
      </c>
      <c r="B299" s="19">
        <v>2012</v>
      </c>
      <c r="C299" s="19">
        <v>2012</v>
      </c>
      <c r="D299" s="19">
        <v>-1</v>
      </c>
      <c r="E299" s="19">
        <v>12</v>
      </c>
      <c r="F299" s="15" t="s">
        <v>785</v>
      </c>
      <c r="G299" s="17">
        <v>-1</v>
      </c>
      <c r="H299" s="17">
        <v>-1</v>
      </c>
      <c r="I299" s="17">
        <v>-1</v>
      </c>
      <c r="J299" s="1">
        <v>-1</v>
      </c>
      <c r="K299" s="1">
        <v>-1</v>
      </c>
      <c r="L299" s="1">
        <v>-1</v>
      </c>
      <c r="M299" s="1">
        <v>-1</v>
      </c>
      <c r="N299" s="1">
        <v>-1</v>
      </c>
      <c r="O299" s="1">
        <v>-1</v>
      </c>
      <c r="P299" s="1">
        <v>-1</v>
      </c>
      <c r="Q299" s="1">
        <v>-1</v>
      </c>
      <c r="R299" s="1">
        <v>-1</v>
      </c>
      <c r="S299" s="1">
        <v>-1</v>
      </c>
      <c r="T299" s="1">
        <v>-1</v>
      </c>
      <c r="U299" s="1">
        <v>-1</v>
      </c>
      <c r="V299" s="1">
        <v>-1</v>
      </c>
      <c r="W299" s="1">
        <v>-1</v>
      </c>
      <c r="X299" s="1">
        <v>3</v>
      </c>
      <c r="Y299" s="1" t="s">
        <v>53</v>
      </c>
      <c r="Z299" s="1" t="s">
        <v>680</v>
      </c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x14ac:dyDescent="0.3">
      <c r="A300" s="1" t="s">
        <v>681</v>
      </c>
      <c r="B300" s="19">
        <v>2012</v>
      </c>
      <c r="C300" s="19">
        <v>2012</v>
      </c>
      <c r="D300" s="19">
        <v>-1</v>
      </c>
      <c r="E300" s="19">
        <v>12</v>
      </c>
      <c r="F300" s="15" t="s">
        <v>785</v>
      </c>
      <c r="G300" s="17">
        <v>-1</v>
      </c>
      <c r="H300" s="17">
        <v>-1</v>
      </c>
      <c r="I300" s="17">
        <v>-1</v>
      </c>
      <c r="J300" s="1">
        <v>-1</v>
      </c>
      <c r="K300" s="1">
        <v>-1</v>
      </c>
      <c r="L300" s="1">
        <v>-1</v>
      </c>
      <c r="M300" s="1">
        <v>-1</v>
      </c>
      <c r="N300" s="1">
        <v>-1</v>
      </c>
      <c r="O300" s="1">
        <v>-1</v>
      </c>
      <c r="P300" s="1">
        <v>-1</v>
      </c>
      <c r="Q300" s="1">
        <v>-1</v>
      </c>
      <c r="R300" s="1">
        <v>-1</v>
      </c>
      <c r="S300" s="1">
        <v>-1</v>
      </c>
      <c r="T300" s="1">
        <v>-1</v>
      </c>
      <c r="U300" s="1">
        <v>-1</v>
      </c>
      <c r="V300" s="1">
        <v>-1</v>
      </c>
      <c r="W300" s="1">
        <v>-1</v>
      </c>
      <c r="X300" s="1">
        <v>3</v>
      </c>
      <c r="Y300" s="1" t="s">
        <v>53</v>
      </c>
      <c r="Z300" s="1" t="s">
        <v>682</v>
      </c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x14ac:dyDescent="0.3">
      <c r="A301" s="1" t="s">
        <v>683</v>
      </c>
      <c r="B301" s="19">
        <v>2010</v>
      </c>
      <c r="C301" s="19">
        <v>2010</v>
      </c>
      <c r="D301" s="19">
        <v>-1</v>
      </c>
      <c r="E301" s="19">
        <v>3.5</v>
      </c>
      <c r="F301" s="15" t="s">
        <v>785</v>
      </c>
      <c r="G301" s="17">
        <v>-1</v>
      </c>
      <c r="H301" s="17">
        <v>-1</v>
      </c>
      <c r="I301" s="17">
        <v>-1</v>
      </c>
      <c r="J301" s="1">
        <v>-1</v>
      </c>
      <c r="K301" s="1">
        <v>-1</v>
      </c>
      <c r="L301" s="1">
        <v>-1</v>
      </c>
      <c r="M301" s="1">
        <v>-1</v>
      </c>
      <c r="N301" s="1">
        <v>-1</v>
      </c>
      <c r="O301" s="1">
        <v>-1</v>
      </c>
      <c r="P301" s="1">
        <v>-1</v>
      </c>
      <c r="Q301" s="1">
        <v>-1</v>
      </c>
      <c r="R301" s="1">
        <v>-1</v>
      </c>
      <c r="S301" s="1">
        <v>-1</v>
      </c>
      <c r="T301" s="1">
        <v>-1</v>
      </c>
      <c r="U301" s="1">
        <v>-1</v>
      </c>
      <c r="V301" s="1">
        <v>-1</v>
      </c>
      <c r="W301" s="1">
        <v>-1</v>
      </c>
      <c r="X301" s="1">
        <v>3</v>
      </c>
      <c r="Y301" s="1" t="s">
        <v>53</v>
      </c>
      <c r="Z301" s="1" t="s">
        <v>684</v>
      </c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x14ac:dyDescent="0.3">
      <c r="A302" s="1" t="s">
        <v>685</v>
      </c>
      <c r="B302" s="19">
        <v>2010</v>
      </c>
      <c r="C302" s="19">
        <v>2010</v>
      </c>
      <c r="D302" s="19">
        <v>-1</v>
      </c>
      <c r="E302" s="19">
        <v>3.5</v>
      </c>
      <c r="F302" s="15" t="s">
        <v>785</v>
      </c>
      <c r="G302" s="17">
        <v>-1</v>
      </c>
      <c r="H302" s="17">
        <v>-1</v>
      </c>
      <c r="I302" s="17">
        <v>-1</v>
      </c>
      <c r="J302" s="1">
        <v>-1</v>
      </c>
      <c r="K302" s="1">
        <v>-1</v>
      </c>
      <c r="L302" s="1">
        <v>-1</v>
      </c>
      <c r="M302" s="1">
        <v>-1</v>
      </c>
      <c r="N302" s="1">
        <v>-1</v>
      </c>
      <c r="O302" s="1">
        <v>-1</v>
      </c>
      <c r="P302" s="1">
        <v>-1</v>
      </c>
      <c r="Q302" s="1">
        <v>-1</v>
      </c>
      <c r="R302" s="1">
        <v>-1</v>
      </c>
      <c r="S302" s="1">
        <v>-1</v>
      </c>
      <c r="T302" s="1">
        <v>-1</v>
      </c>
      <c r="U302" s="1">
        <v>-1</v>
      </c>
      <c r="V302" s="1">
        <v>-1</v>
      </c>
      <c r="W302" s="1">
        <v>-1</v>
      </c>
      <c r="X302" s="1">
        <v>3</v>
      </c>
      <c r="Y302" s="1" t="s">
        <v>53</v>
      </c>
      <c r="Z302" s="1" t="s">
        <v>686</v>
      </c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</sheetData>
  <mergeCells count="9">
    <mergeCell ref="A298:AB298"/>
    <mergeCell ref="A246:Z246"/>
    <mergeCell ref="A249:AA249"/>
    <mergeCell ref="A291:AA291"/>
    <mergeCell ref="A115:Z115"/>
    <mergeCell ref="A147:AA147"/>
    <mergeCell ref="A171:AA171"/>
    <mergeCell ref="A223:Z223"/>
    <mergeCell ref="A296:X296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3"/>
  <sheetViews>
    <sheetView workbookViewId="0">
      <pane ySplit="1" topLeftCell="A2" activePane="bottomLeft" state="frozen"/>
      <selection activeCell="F114" sqref="F2:F114"/>
      <selection pane="bottomLeft" activeCell="F114" sqref="F2:F114"/>
    </sheetView>
  </sheetViews>
  <sheetFormatPr defaultRowHeight="14.4" x14ac:dyDescent="0.3"/>
  <cols>
    <col min="1" max="1" width="32" customWidth="1"/>
    <col min="2" max="2" width="24.33203125" hidden="1" customWidth="1"/>
  </cols>
  <sheetData>
    <row r="1" spans="1:4" s="4" customFormat="1" x14ac:dyDescent="0.3">
      <c r="A1" s="4" t="s">
        <v>687</v>
      </c>
      <c r="B1" s="4" t="s">
        <v>688</v>
      </c>
      <c r="C1" s="4" t="s">
        <v>689</v>
      </c>
      <c r="D1" s="4" t="s">
        <v>690</v>
      </c>
    </row>
    <row r="2" spans="1:4" x14ac:dyDescent="0.3">
      <c r="A2">
        <v>2012.02</v>
      </c>
      <c r="B2">
        <v>4.0999999999999996</v>
      </c>
      <c r="C2">
        <v>4.0999999999999996</v>
      </c>
      <c r="D2" t="s">
        <v>691</v>
      </c>
    </row>
    <row r="3" spans="1:4" x14ac:dyDescent="0.3">
      <c r="A3">
        <v>2012.08</v>
      </c>
      <c r="B3">
        <v>12</v>
      </c>
      <c r="C3">
        <v>12</v>
      </c>
      <c r="D3" t="s">
        <v>692</v>
      </c>
    </row>
    <row r="4" spans="1:4" x14ac:dyDescent="0.3">
      <c r="A4">
        <v>2013.02</v>
      </c>
      <c r="B4">
        <v>12.1</v>
      </c>
      <c r="C4">
        <v>12.1</v>
      </c>
      <c r="D4" t="s">
        <v>693</v>
      </c>
    </row>
    <row r="5" spans="1:4" x14ac:dyDescent="0.3">
      <c r="A5">
        <v>2013.08</v>
      </c>
      <c r="B5">
        <v>13</v>
      </c>
      <c r="C5">
        <v>13</v>
      </c>
      <c r="D5" t="s">
        <v>694</v>
      </c>
    </row>
    <row r="6" spans="1:4" x14ac:dyDescent="0.3">
      <c r="A6">
        <v>2014.02</v>
      </c>
      <c r="B6">
        <v>13.1</v>
      </c>
      <c r="C6">
        <v>13.1</v>
      </c>
      <c r="D6" t="s">
        <v>695</v>
      </c>
    </row>
    <row r="7" spans="1:4" x14ac:dyDescent="0.3">
      <c r="A7">
        <v>2014.08</v>
      </c>
      <c r="B7">
        <v>14</v>
      </c>
      <c r="C7">
        <v>14</v>
      </c>
      <c r="D7" t="s">
        <v>696</v>
      </c>
    </row>
    <row r="8" spans="1:4" x14ac:dyDescent="0.3">
      <c r="A8">
        <v>2015.02</v>
      </c>
      <c r="B8">
        <v>14.5</v>
      </c>
      <c r="C8">
        <v>14.5</v>
      </c>
      <c r="D8" t="s">
        <v>697</v>
      </c>
    </row>
    <row r="9" spans="1:4" x14ac:dyDescent="0.3">
      <c r="A9">
        <v>2015.08</v>
      </c>
      <c r="B9">
        <v>2015.08</v>
      </c>
      <c r="C9">
        <v>15</v>
      </c>
      <c r="D9" t="s">
        <v>698</v>
      </c>
    </row>
    <row r="10" spans="1:4" x14ac:dyDescent="0.3">
      <c r="A10">
        <v>2016.02</v>
      </c>
      <c r="B10">
        <v>2016.02</v>
      </c>
      <c r="C10">
        <v>15.5</v>
      </c>
      <c r="D10" t="s">
        <v>699</v>
      </c>
    </row>
    <row r="11" spans="1:4" x14ac:dyDescent="0.3">
      <c r="A11">
        <v>2016.08</v>
      </c>
      <c r="B11">
        <v>2016.08</v>
      </c>
      <c r="C11">
        <v>16</v>
      </c>
      <c r="D11" t="s">
        <v>700</v>
      </c>
    </row>
    <row r="12" spans="1:4" x14ac:dyDescent="0.3">
      <c r="A12">
        <v>2017.05</v>
      </c>
      <c r="B12">
        <v>2017.05</v>
      </c>
      <c r="C12">
        <v>17</v>
      </c>
      <c r="D12" t="s">
        <v>701</v>
      </c>
    </row>
    <row r="13" spans="1:4" x14ac:dyDescent="0.3">
      <c r="A13">
        <v>2018.01</v>
      </c>
      <c r="C13">
        <v>17.600000000000001</v>
      </c>
      <c r="D13" t="s">
        <v>783</v>
      </c>
    </row>
  </sheetData>
  <hyperlinks>
    <hyperlink ref="D10" r:id="rId1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0"/>
  <sheetViews>
    <sheetView workbookViewId="0">
      <pane ySplit="1" topLeftCell="A62" activePane="bottomLeft" state="frozen"/>
      <selection pane="bottomLeft" activeCell="H77" sqref="H77"/>
    </sheetView>
  </sheetViews>
  <sheetFormatPr defaultRowHeight="14.4" x14ac:dyDescent="0.3"/>
  <cols>
    <col min="1" max="1" width="13.6640625" style="49" customWidth="1"/>
    <col min="2" max="2" width="24" style="44" customWidth="1"/>
    <col min="3" max="3" width="13.6640625" customWidth="1"/>
    <col min="11" max="11" width="16.6640625" customWidth="1"/>
  </cols>
  <sheetData>
    <row r="1" spans="1:12" s="4" customFormat="1" x14ac:dyDescent="0.3">
      <c r="A1" s="45" t="s">
        <v>702</v>
      </c>
      <c r="B1" s="39" t="s">
        <v>703</v>
      </c>
      <c r="C1" s="4" t="s">
        <v>704</v>
      </c>
      <c r="D1" s="4" t="s">
        <v>705</v>
      </c>
      <c r="K1" s="4" t="s">
        <v>706</v>
      </c>
    </row>
    <row r="2" spans="1:12" x14ac:dyDescent="0.3">
      <c r="A2" s="46">
        <v>2014.1</v>
      </c>
      <c r="B2" s="40" t="s">
        <v>707</v>
      </c>
      <c r="C2" s="26" t="s">
        <v>708</v>
      </c>
      <c r="K2" t="s">
        <v>441</v>
      </c>
      <c r="L2" t="s">
        <v>709</v>
      </c>
    </row>
    <row r="3" spans="1:12" x14ac:dyDescent="0.3">
      <c r="A3" s="46">
        <v>8.2100000000000009</v>
      </c>
      <c r="B3" s="40" t="s">
        <v>710</v>
      </c>
      <c r="C3" s="26" t="s">
        <v>708</v>
      </c>
      <c r="K3" t="s">
        <v>444</v>
      </c>
      <c r="L3" t="s">
        <v>709</v>
      </c>
    </row>
    <row r="4" spans="1:12" x14ac:dyDescent="0.3">
      <c r="A4" s="46">
        <v>8.61</v>
      </c>
      <c r="B4" s="38" t="s">
        <v>711</v>
      </c>
      <c r="C4" s="26" t="s">
        <v>708</v>
      </c>
      <c r="K4" t="s">
        <v>446</v>
      </c>
      <c r="L4" t="s">
        <v>709</v>
      </c>
    </row>
    <row r="5" spans="1:12" x14ac:dyDescent="0.3">
      <c r="A5" s="46">
        <v>2013.1</v>
      </c>
      <c r="B5" s="38" t="s">
        <v>712</v>
      </c>
      <c r="C5" s="26" t="s">
        <v>708</v>
      </c>
      <c r="K5" t="s">
        <v>448</v>
      </c>
      <c r="L5" t="s">
        <v>709</v>
      </c>
    </row>
    <row r="6" spans="1:12" x14ac:dyDescent="0.3">
      <c r="A6" s="47">
        <v>-1</v>
      </c>
      <c r="B6" s="41" t="s">
        <v>713</v>
      </c>
      <c r="C6" s="26" t="s">
        <v>708</v>
      </c>
      <c r="D6" t="s">
        <v>714</v>
      </c>
      <c r="K6" t="s">
        <v>450</v>
      </c>
      <c r="L6" t="s">
        <v>709</v>
      </c>
    </row>
    <row r="7" spans="1:12" x14ac:dyDescent="0.3">
      <c r="A7" s="46">
        <v>8.51</v>
      </c>
      <c r="B7" s="38" t="s">
        <v>524</v>
      </c>
      <c r="C7" s="26" t="s">
        <v>708</v>
      </c>
      <c r="K7" t="s">
        <v>466</v>
      </c>
      <c r="L7" t="s">
        <v>709</v>
      </c>
    </row>
    <row r="8" spans="1:12" x14ac:dyDescent="0.3">
      <c r="A8" s="46">
        <v>2015.1</v>
      </c>
      <c r="B8" s="38" t="s">
        <v>715</v>
      </c>
      <c r="C8" s="26" t="s">
        <v>708</v>
      </c>
      <c r="K8" t="s">
        <v>468</v>
      </c>
      <c r="L8" t="s">
        <v>709</v>
      </c>
    </row>
    <row r="9" spans="1:12" x14ac:dyDescent="0.3">
      <c r="A9" s="46">
        <v>2011.1</v>
      </c>
      <c r="B9" s="38" t="s">
        <v>716</v>
      </c>
      <c r="C9" s="26" t="s">
        <v>708</v>
      </c>
      <c r="K9" t="s">
        <v>470</v>
      </c>
      <c r="L9" t="s">
        <v>709</v>
      </c>
    </row>
    <row r="10" spans="1:12" x14ac:dyDescent="0.3">
      <c r="A10" s="46">
        <v>2010.1</v>
      </c>
      <c r="B10" s="40" t="s">
        <v>717</v>
      </c>
      <c r="C10" s="26" t="s">
        <v>708</v>
      </c>
      <c r="K10" t="s">
        <v>492</v>
      </c>
      <c r="L10" t="s">
        <v>709</v>
      </c>
    </row>
    <row r="11" spans="1:12" x14ac:dyDescent="0.3">
      <c r="A11" s="46">
        <v>2009.1</v>
      </c>
      <c r="B11" s="40" t="s">
        <v>718</v>
      </c>
      <c r="C11" s="26" t="s">
        <v>708</v>
      </c>
      <c r="K11" t="s">
        <v>494</v>
      </c>
      <c r="L11" t="s">
        <v>709</v>
      </c>
    </row>
    <row r="12" spans="1:12" x14ac:dyDescent="0.3">
      <c r="A12" s="46">
        <v>2.41</v>
      </c>
      <c r="B12" s="40" t="s">
        <v>719</v>
      </c>
      <c r="C12" s="26" t="s">
        <v>708</v>
      </c>
      <c r="K12" t="s">
        <v>501</v>
      </c>
      <c r="L12" t="s">
        <v>709</v>
      </c>
    </row>
    <row r="13" spans="1:12" x14ac:dyDescent="0.3">
      <c r="A13" s="46">
        <v>8.51</v>
      </c>
      <c r="B13" s="40" t="s">
        <v>112</v>
      </c>
      <c r="C13" s="26" t="s">
        <v>708</v>
      </c>
      <c r="K13" t="s">
        <v>505</v>
      </c>
      <c r="L13" t="s">
        <v>709</v>
      </c>
    </row>
    <row r="14" spans="1:12" x14ac:dyDescent="0.3">
      <c r="A14" s="47">
        <v>-1</v>
      </c>
      <c r="B14" s="41" t="s">
        <v>713</v>
      </c>
      <c r="C14" s="31" t="s">
        <v>720</v>
      </c>
      <c r="D14" t="s">
        <v>714</v>
      </c>
      <c r="K14" t="s">
        <v>509</v>
      </c>
      <c r="L14" t="s">
        <v>709</v>
      </c>
    </row>
    <row r="15" spans="1:12" x14ac:dyDescent="0.3">
      <c r="A15" s="46">
        <v>3.21</v>
      </c>
      <c r="B15" s="38" t="s">
        <v>721</v>
      </c>
      <c r="C15" s="31" t="s">
        <v>720</v>
      </c>
      <c r="K15" t="s">
        <v>513</v>
      </c>
      <c r="L15" t="s">
        <v>709</v>
      </c>
    </row>
    <row r="16" spans="1:12" x14ac:dyDescent="0.3">
      <c r="A16" s="48">
        <v>2.0099999999999998</v>
      </c>
      <c r="B16" s="40" t="s">
        <v>722</v>
      </c>
      <c r="C16" s="31" t="s">
        <v>720</v>
      </c>
    </row>
    <row r="17" spans="1:3" x14ac:dyDescent="0.3">
      <c r="A17" s="46">
        <v>2.11</v>
      </c>
      <c r="B17" s="40" t="s">
        <v>723</v>
      </c>
      <c r="C17" s="31" t="s">
        <v>720</v>
      </c>
    </row>
    <row r="18" spans="1:3" x14ac:dyDescent="0.3">
      <c r="A18" s="46">
        <v>3.11</v>
      </c>
      <c r="B18" s="40" t="s">
        <v>724</v>
      </c>
      <c r="C18" s="31" t="s">
        <v>720</v>
      </c>
    </row>
    <row r="19" spans="1:3" x14ac:dyDescent="0.3">
      <c r="A19" s="49">
        <v>2.31</v>
      </c>
      <c r="B19" s="40" t="s">
        <v>725</v>
      </c>
      <c r="C19" s="31" t="s">
        <v>720</v>
      </c>
    </row>
    <row r="20" spans="1:3" x14ac:dyDescent="0.3">
      <c r="A20" s="49">
        <v>1.1100000000000001</v>
      </c>
      <c r="B20" s="40" t="s">
        <v>726</v>
      </c>
      <c r="C20" s="31" t="s">
        <v>720</v>
      </c>
    </row>
    <row r="21" spans="1:3" x14ac:dyDescent="0.3">
      <c r="A21" s="49">
        <v>2.41</v>
      </c>
      <c r="B21" s="40" t="s">
        <v>727</v>
      </c>
      <c r="C21" s="31" t="s">
        <v>720</v>
      </c>
    </row>
    <row r="22" spans="1:3" x14ac:dyDescent="0.3">
      <c r="A22" s="49">
        <v>3.61</v>
      </c>
      <c r="B22" s="40" t="s">
        <v>728</v>
      </c>
      <c r="C22" s="31" t="s">
        <v>720</v>
      </c>
    </row>
    <row r="23" spans="1:3" x14ac:dyDescent="0.3">
      <c r="A23" s="53">
        <v>2015.1</v>
      </c>
      <c r="B23" s="38" t="s">
        <v>715</v>
      </c>
      <c r="C23" s="31" t="s">
        <v>729</v>
      </c>
    </row>
    <row r="24" spans="1:3" x14ac:dyDescent="0.3">
      <c r="A24" s="49">
        <v>15.5</v>
      </c>
      <c r="B24" s="40">
        <v>2016.02</v>
      </c>
      <c r="C24" s="31" t="s">
        <v>729</v>
      </c>
    </row>
    <row r="25" spans="1:3" x14ac:dyDescent="0.3">
      <c r="A25" s="49">
        <v>15</v>
      </c>
      <c r="B25" s="40">
        <v>2015.08</v>
      </c>
      <c r="C25" s="31" t="s">
        <v>729</v>
      </c>
    </row>
    <row r="26" spans="1:3" x14ac:dyDescent="0.3">
      <c r="A26" s="49">
        <v>3.21</v>
      </c>
      <c r="B26" s="40" t="s">
        <v>730</v>
      </c>
      <c r="C26" s="31" t="s">
        <v>729</v>
      </c>
    </row>
    <row r="27" spans="1:3" x14ac:dyDescent="0.3">
      <c r="A27" s="49">
        <v>15.5</v>
      </c>
      <c r="B27" s="42">
        <v>2016.02</v>
      </c>
      <c r="C27" s="31" t="s">
        <v>729</v>
      </c>
    </row>
    <row r="28" spans="1:3" x14ac:dyDescent="0.3">
      <c r="A28" s="49">
        <v>3.11</v>
      </c>
      <c r="B28" s="40" t="s">
        <v>724</v>
      </c>
      <c r="C28" s="31" t="s">
        <v>729</v>
      </c>
    </row>
    <row r="29" spans="1:3" x14ac:dyDescent="0.3">
      <c r="A29" s="49">
        <v>8.61</v>
      </c>
      <c r="B29" s="40" t="s">
        <v>731</v>
      </c>
      <c r="C29" s="31" t="s">
        <v>729</v>
      </c>
    </row>
    <row r="30" spans="1:3" x14ac:dyDescent="0.3">
      <c r="A30" s="49">
        <v>3.1</v>
      </c>
      <c r="B30" s="40" t="s">
        <v>732</v>
      </c>
      <c r="C30" s="31" t="s">
        <v>729</v>
      </c>
    </row>
    <row r="31" spans="1:3" x14ac:dyDescent="0.3">
      <c r="A31" s="46">
        <v>2010.1</v>
      </c>
      <c r="B31" s="40" t="s">
        <v>733</v>
      </c>
      <c r="C31" s="31" t="s">
        <v>729</v>
      </c>
    </row>
    <row r="32" spans="1:3" x14ac:dyDescent="0.3">
      <c r="A32" s="46">
        <v>2011.1</v>
      </c>
      <c r="B32" s="40" t="s">
        <v>734</v>
      </c>
      <c r="C32" s="31" t="s">
        <v>729</v>
      </c>
    </row>
    <row r="33" spans="1:4" x14ac:dyDescent="0.3">
      <c r="A33" s="49">
        <v>8.61</v>
      </c>
      <c r="B33" s="40" t="s">
        <v>731</v>
      </c>
      <c r="C33" s="31" t="s">
        <v>729</v>
      </c>
    </row>
    <row r="34" spans="1:4" x14ac:dyDescent="0.3">
      <c r="A34" s="46">
        <v>2014.1</v>
      </c>
      <c r="B34" s="40" t="s">
        <v>735</v>
      </c>
      <c r="C34" s="31" t="s">
        <v>729</v>
      </c>
    </row>
    <row r="35" spans="1:4" x14ac:dyDescent="0.3">
      <c r="A35" s="53">
        <v>14.5</v>
      </c>
      <c r="B35" s="40" t="s">
        <v>707</v>
      </c>
      <c r="C35" s="31" t="s">
        <v>729</v>
      </c>
    </row>
    <row r="36" spans="1:4" x14ac:dyDescent="0.3">
      <c r="A36" s="46">
        <v>3.51</v>
      </c>
      <c r="B36" s="43" t="s">
        <v>736</v>
      </c>
      <c r="C36" s="31" t="s">
        <v>729</v>
      </c>
    </row>
    <row r="37" spans="1:4" x14ac:dyDescent="0.3">
      <c r="A37" s="47">
        <v>-1</v>
      </c>
      <c r="B37" s="41" t="s">
        <v>713</v>
      </c>
      <c r="C37" s="31" t="s">
        <v>729</v>
      </c>
      <c r="D37" t="s">
        <v>714</v>
      </c>
    </row>
    <row r="38" spans="1:4" x14ac:dyDescent="0.3">
      <c r="A38" s="49">
        <v>8.61</v>
      </c>
      <c r="B38" s="40" t="s">
        <v>731</v>
      </c>
      <c r="C38" s="31" t="s">
        <v>737</v>
      </c>
    </row>
    <row r="39" spans="1:4" x14ac:dyDescent="0.3">
      <c r="A39" s="46">
        <v>2014.1</v>
      </c>
      <c r="B39" s="40" t="s">
        <v>735</v>
      </c>
      <c r="C39" s="31" t="s">
        <v>737</v>
      </c>
    </row>
    <row r="40" spans="1:4" x14ac:dyDescent="0.3">
      <c r="A40" s="47">
        <v>-1</v>
      </c>
      <c r="B40" s="41" t="s">
        <v>713</v>
      </c>
      <c r="C40" s="31" t="s">
        <v>737</v>
      </c>
      <c r="D40" t="s">
        <v>714</v>
      </c>
    </row>
    <row r="41" spans="1:4" x14ac:dyDescent="0.3">
      <c r="A41" s="49">
        <v>8.51</v>
      </c>
      <c r="B41" s="43" t="s">
        <v>112</v>
      </c>
      <c r="C41" s="31" t="s">
        <v>737</v>
      </c>
    </row>
    <row r="42" spans="1:4" x14ac:dyDescent="0.3">
      <c r="A42" s="50">
        <v>2014.1</v>
      </c>
      <c r="B42" s="43" t="s">
        <v>735</v>
      </c>
      <c r="C42" s="31" t="s">
        <v>737</v>
      </c>
    </row>
    <row r="43" spans="1:4" x14ac:dyDescent="0.3">
      <c r="A43" s="49">
        <v>2009.1</v>
      </c>
      <c r="B43" s="43" t="s">
        <v>718</v>
      </c>
      <c r="C43" s="31" t="s">
        <v>737</v>
      </c>
    </row>
    <row r="44" spans="1:4" x14ac:dyDescent="0.3">
      <c r="A44" s="49">
        <v>8.2100000000000009</v>
      </c>
      <c r="B44" s="43" t="s">
        <v>710</v>
      </c>
      <c r="C44" s="31" t="s">
        <v>737</v>
      </c>
    </row>
    <row r="45" spans="1:4" x14ac:dyDescent="0.3">
      <c r="A45" s="49">
        <v>2010.1</v>
      </c>
      <c r="B45" s="43" t="s">
        <v>733</v>
      </c>
      <c r="C45" s="31" t="s">
        <v>737</v>
      </c>
    </row>
    <row r="46" spans="1:4" x14ac:dyDescent="0.3">
      <c r="A46" s="49">
        <v>2011.1</v>
      </c>
      <c r="B46" s="43" t="s">
        <v>734</v>
      </c>
      <c r="C46" s="31" t="s">
        <v>737</v>
      </c>
    </row>
    <row r="47" spans="1:4" x14ac:dyDescent="0.3">
      <c r="A47" s="49">
        <v>2013.1</v>
      </c>
      <c r="B47" s="43" t="s">
        <v>738</v>
      </c>
      <c r="C47" s="31" t="s">
        <v>737</v>
      </c>
    </row>
    <row r="48" spans="1:4" x14ac:dyDescent="0.3">
      <c r="A48" s="49">
        <v>2014.1</v>
      </c>
      <c r="B48" s="43" t="s">
        <v>735</v>
      </c>
      <c r="C48" s="31" t="s">
        <v>737</v>
      </c>
    </row>
    <row r="49" spans="1:3" x14ac:dyDescent="0.3">
      <c r="A49" s="49">
        <v>2.11</v>
      </c>
      <c r="B49" s="43" t="s">
        <v>723</v>
      </c>
      <c r="C49" s="31" t="s">
        <v>737</v>
      </c>
    </row>
    <row r="50" spans="1:3" x14ac:dyDescent="0.3">
      <c r="A50" s="49">
        <v>3.21</v>
      </c>
      <c r="B50" s="43" t="s">
        <v>730</v>
      </c>
      <c r="C50" s="31" t="s">
        <v>737</v>
      </c>
    </row>
    <row r="51" spans="1:3" x14ac:dyDescent="0.3">
      <c r="A51" s="49">
        <v>3.21</v>
      </c>
      <c r="B51" s="43" t="s">
        <v>730</v>
      </c>
      <c r="C51" s="31" t="s">
        <v>739</v>
      </c>
    </row>
    <row r="52" spans="1:3" x14ac:dyDescent="0.3">
      <c r="A52" s="49">
        <v>3.01</v>
      </c>
      <c r="B52" s="43" t="s">
        <v>740</v>
      </c>
      <c r="C52" s="31" t="s">
        <v>739</v>
      </c>
    </row>
    <row r="53" spans="1:3" x14ac:dyDescent="0.3">
      <c r="A53" s="52">
        <v>-1</v>
      </c>
      <c r="B53" s="51" t="s">
        <v>741</v>
      </c>
      <c r="C53" s="31" t="s">
        <v>739</v>
      </c>
    </row>
    <row r="54" spans="1:3" x14ac:dyDescent="0.3">
      <c r="A54" s="49">
        <v>8.61</v>
      </c>
      <c r="B54" s="43" t="s">
        <v>731</v>
      </c>
      <c r="C54" s="31" t="s">
        <v>739</v>
      </c>
    </row>
    <row r="55" spans="1:3" x14ac:dyDescent="0.3">
      <c r="A55" s="49">
        <v>-1</v>
      </c>
      <c r="B55" s="43" t="s">
        <v>741</v>
      </c>
      <c r="C55" s="31" t="s">
        <v>742</v>
      </c>
    </row>
    <row r="56" spans="1:3" x14ac:dyDescent="0.3">
      <c r="A56" s="49">
        <v>8.2100000000000009</v>
      </c>
      <c r="B56" s="43" t="s">
        <v>710</v>
      </c>
      <c r="C56" s="31" t="s">
        <v>742</v>
      </c>
    </row>
    <row r="57" spans="1:3" x14ac:dyDescent="0.3">
      <c r="A57" s="49">
        <v>8.51</v>
      </c>
      <c r="B57" s="43" t="s">
        <v>112</v>
      </c>
      <c r="C57" s="31" t="s">
        <v>742</v>
      </c>
    </row>
    <row r="58" spans="1:3" x14ac:dyDescent="0.3">
      <c r="A58" s="49">
        <v>9.02</v>
      </c>
      <c r="B58" s="43" t="s">
        <v>743</v>
      </c>
      <c r="C58" s="31" t="s">
        <v>742</v>
      </c>
    </row>
    <row r="59" spans="1:3" x14ac:dyDescent="0.3">
      <c r="A59" s="49">
        <v>9.5299999999999994</v>
      </c>
      <c r="B59" s="43" t="s">
        <v>744</v>
      </c>
      <c r="C59" s="31" t="s">
        <v>742</v>
      </c>
    </row>
    <row r="60" spans="1:3" x14ac:dyDescent="0.3">
      <c r="A60" s="49">
        <v>2015.1</v>
      </c>
      <c r="B60" s="43" t="s">
        <v>745</v>
      </c>
      <c r="C60" s="31" t="s">
        <v>742</v>
      </c>
    </row>
    <row r="61" spans="1:3" x14ac:dyDescent="0.3">
      <c r="A61" s="49">
        <v>16.010000000000002</v>
      </c>
      <c r="B61" s="43" t="s">
        <v>182</v>
      </c>
      <c r="C61" s="31" t="s">
        <v>742</v>
      </c>
    </row>
    <row r="62" spans="1:3" x14ac:dyDescent="0.3">
      <c r="A62" s="49">
        <v>2009.1</v>
      </c>
      <c r="B62" s="43" t="s">
        <v>746</v>
      </c>
      <c r="C62" s="31" t="s">
        <v>742</v>
      </c>
    </row>
    <row r="63" spans="1:3" x14ac:dyDescent="0.3">
      <c r="A63" s="49">
        <v>-1</v>
      </c>
      <c r="B63" s="43" t="s">
        <v>741</v>
      </c>
      <c r="C63" s="31" t="s">
        <v>742</v>
      </c>
    </row>
    <row r="64" spans="1:3" x14ac:dyDescent="0.3">
      <c r="A64" s="49">
        <v>0</v>
      </c>
      <c r="B64" s="43" t="s">
        <v>741</v>
      </c>
      <c r="C64" s="31" t="s">
        <v>747</v>
      </c>
    </row>
    <row r="65" spans="1:3" x14ac:dyDescent="0.3">
      <c r="A65" s="49">
        <v>9.51</v>
      </c>
      <c r="B65" s="43" t="s">
        <v>748</v>
      </c>
      <c r="C65" s="31" t="s">
        <v>747</v>
      </c>
    </row>
    <row r="66" spans="1:3" x14ac:dyDescent="0.3">
      <c r="A66" s="49">
        <v>8.01</v>
      </c>
      <c r="B66" s="43" t="s">
        <v>749</v>
      </c>
      <c r="C66" s="31" t="s">
        <v>747</v>
      </c>
    </row>
    <row r="67" spans="1:3" x14ac:dyDescent="0.3">
      <c r="A67" s="49">
        <v>9.02</v>
      </c>
      <c r="B67" s="43" t="s">
        <v>743</v>
      </c>
      <c r="C67" s="31" t="s">
        <v>747</v>
      </c>
    </row>
    <row r="68" spans="1:3" x14ac:dyDescent="0.3">
      <c r="A68" s="49">
        <v>1</v>
      </c>
      <c r="B68" s="43" t="s">
        <v>490</v>
      </c>
      <c r="C68" s="31" t="s">
        <v>750</v>
      </c>
    </row>
    <row r="69" spans="1:3" x14ac:dyDescent="0.3">
      <c r="A69" s="49">
        <v>1.1000000000000001</v>
      </c>
      <c r="B69" s="43" t="s">
        <v>751</v>
      </c>
      <c r="C69" s="31" t="s">
        <v>750</v>
      </c>
    </row>
    <row r="70" spans="1:3" x14ac:dyDescent="0.3">
      <c r="A70" s="49">
        <v>1.2</v>
      </c>
      <c r="B70" s="43" t="s">
        <v>752</v>
      </c>
      <c r="C70" s="31" t="s">
        <v>750</v>
      </c>
    </row>
    <row r="71" spans="1:3" x14ac:dyDescent="0.3">
      <c r="A71" s="53">
        <v>14</v>
      </c>
      <c r="B71" s="43" t="s">
        <v>568</v>
      </c>
      <c r="C71" s="31" t="s">
        <v>750</v>
      </c>
    </row>
    <row r="72" spans="1:3" x14ac:dyDescent="0.3">
      <c r="A72" s="53">
        <v>15</v>
      </c>
      <c r="B72" s="43" t="s">
        <v>535</v>
      </c>
      <c r="C72" s="31" t="s">
        <v>750</v>
      </c>
    </row>
    <row r="73" spans="1:3" x14ac:dyDescent="0.3">
      <c r="A73" s="53">
        <v>16</v>
      </c>
      <c r="B73" s="43" t="s">
        <v>753</v>
      </c>
      <c r="C73" s="31" t="s">
        <v>750</v>
      </c>
    </row>
    <row r="74" spans="1:3" x14ac:dyDescent="0.3">
      <c r="A74" s="53">
        <v>17</v>
      </c>
      <c r="B74" s="43" t="s">
        <v>754</v>
      </c>
      <c r="C74" s="31" t="s">
        <v>750</v>
      </c>
    </row>
    <row r="75" spans="1:3" x14ac:dyDescent="0.3">
      <c r="A75" s="49">
        <v>2.2000000000000002</v>
      </c>
      <c r="B75" s="43" t="s">
        <v>755</v>
      </c>
      <c r="C75" s="31" t="s">
        <v>750</v>
      </c>
    </row>
    <row r="76" spans="1:3" x14ac:dyDescent="0.3">
      <c r="A76" s="49">
        <v>2.6</v>
      </c>
      <c r="B76" s="43" t="s">
        <v>756</v>
      </c>
      <c r="C76" s="31" t="s">
        <v>750</v>
      </c>
    </row>
    <row r="77" spans="1:3" x14ac:dyDescent="0.3">
      <c r="B77" s="43"/>
    </row>
    <row r="78" spans="1:3" x14ac:dyDescent="0.3">
      <c r="B78" s="43"/>
    </row>
    <row r="79" spans="1:3" x14ac:dyDescent="0.3">
      <c r="B79" s="43"/>
    </row>
    <row r="80" spans="1:3" x14ac:dyDescent="0.3">
      <c r="B80" s="4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00"/>
  <sheetViews>
    <sheetView topLeftCell="A46" workbookViewId="0">
      <selection activeCell="F114" sqref="F2:F114"/>
    </sheetView>
  </sheetViews>
  <sheetFormatPr defaultRowHeight="14.4" x14ac:dyDescent="0.3"/>
  <cols>
    <col min="1" max="1" width="22.33203125" customWidth="1"/>
    <col min="2" max="2" width="20.6640625" customWidth="1"/>
  </cols>
  <sheetData>
    <row r="1" spans="1:2" x14ac:dyDescent="0.3">
      <c r="A1" s="4" t="s">
        <v>757</v>
      </c>
      <c r="B1" s="4" t="s">
        <v>14</v>
      </c>
    </row>
    <row r="2" spans="1:2" x14ac:dyDescent="0.3">
      <c r="A2" t="s">
        <v>758</v>
      </c>
      <c r="B2" s="5" t="s">
        <v>23</v>
      </c>
    </row>
    <row r="3" spans="1:2" x14ac:dyDescent="0.3">
      <c r="A3" t="s">
        <v>17</v>
      </c>
      <c r="B3" s="1" t="s">
        <v>51</v>
      </c>
    </row>
    <row r="4" spans="1:2" x14ac:dyDescent="0.3">
      <c r="A4" t="s">
        <v>424</v>
      </c>
      <c r="B4" s="1" t="s">
        <v>55</v>
      </c>
    </row>
    <row r="5" spans="1:2" x14ac:dyDescent="0.3">
      <c r="A5" t="s">
        <v>426</v>
      </c>
      <c r="B5" s="1" t="s">
        <v>58</v>
      </c>
    </row>
    <row r="6" spans="1:2" x14ac:dyDescent="0.3">
      <c r="A6" t="s">
        <v>428</v>
      </c>
      <c r="B6" s="1" t="s">
        <v>60</v>
      </c>
    </row>
    <row r="7" spans="1:2" x14ac:dyDescent="0.3">
      <c r="A7" t="s">
        <v>430</v>
      </c>
      <c r="B7" s="1" t="s">
        <v>759</v>
      </c>
    </row>
    <row r="8" spans="1:2" x14ac:dyDescent="0.3">
      <c r="A8" t="s">
        <v>433</v>
      </c>
      <c r="B8" s="1" t="s">
        <v>760</v>
      </c>
    </row>
    <row r="9" spans="1:2" x14ac:dyDescent="0.3">
      <c r="A9" t="s">
        <v>436</v>
      </c>
      <c r="B9" s="1" t="s">
        <v>761</v>
      </c>
    </row>
    <row r="10" spans="1:2" x14ac:dyDescent="0.3">
      <c r="A10" t="s">
        <v>439</v>
      </c>
      <c r="B10" s="1" t="s">
        <v>73</v>
      </c>
    </row>
    <row r="11" spans="1:2" x14ac:dyDescent="0.3">
      <c r="A11" t="s">
        <v>441</v>
      </c>
      <c r="B11" s="1" t="s">
        <v>75</v>
      </c>
    </row>
    <row r="12" spans="1:2" x14ac:dyDescent="0.3">
      <c r="A12" t="s">
        <v>444</v>
      </c>
      <c r="B12" s="1" t="s">
        <v>79</v>
      </c>
    </row>
    <row r="13" spans="1:2" x14ac:dyDescent="0.3">
      <c r="A13" t="s">
        <v>446</v>
      </c>
      <c r="B13" s="1" t="s">
        <v>82</v>
      </c>
    </row>
    <row r="14" spans="1:2" x14ac:dyDescent="0.3">
      <c r="A14" t="s">
        <v>448</v>
      </c>
      <c r="B14" s="1" t="s">
        <v>84</v>
      </c>
    </row>
    <row r="15" spans="1:2" x14ac:dyDescent="0.3">
      <c r="A15" t="s">
        <v>450</v>
      </c>
      <c r="B15" s="1" t="s">
        <v>87</v>
      </c>
    </row>
    <row r="16" spans="1:2" x14ac:dyDescent="0.3">
      <c r="A16" t="s">
        <v>452</v>
      </c>
      <c r="B16" s="1" t="s">
        <v>89</v>
      </c>
    </row>
    <row r="17" spans="1:2" x14ac:dyDescent="0.3">
      <c r="A17" t="s">
        <v>457</v>
      </c>
      <c r="B17" s="1" t="s">
        <v>91</v>
      </c>
    </row>
    <row r="18" spans="1:2" x14ac:dyDescent="0.3">
      <c r="A18" t="s">
        <v>459</v>
      </c>
      <c r="B18" s="1" t="s">
        <v>93</v>
      </c>
    </row>
    <row r="19" spans="1:2" x14ac:dyDescent="0.3">
      <c r="A19" t="s">
        <v>461</v>
      </c>
      <c r="B19" s="1" t="s">
        <v>95</v>
      </c>
    </row>
    <row r="20" spans="1:2" x14ac:dyDescent="0.3">
      <c r="A20" t="s">
        <v>463</v>
      </c>
      <c r="B20" s="1" t="s">
        <v>97</v>
      </c>
    </row>
    <row r="21" spans="1:2" x14ac:dyDescent="0.3">
      <c r="A21" t="s">
        <v>774</v>
      </c>
      <c r="B21" s="1" t="s">
        <v>101</v>
      </c>
    </row>
    <row r="22" spans="1:2" x14ac:dyDescent="0.3">
      <c r="A22" t="s">
        <v>775</v>
      </c>
      <c r="B22" s="1" t="s">
        <v>103</v>
      </c>
    </row>
    <row r="23" spans="1:2" x14ac:dyDescent="0.3">
      <c r="A23" t="s">
        <v>776</v>
      </c>
      <c r="B23" s="1" t="s">
        <v>108</v>
      </c>
    </row>
    <row r="24" spans="1:2" x14ac:dyDescent="0.3">
      <c r="A24" t="s">
        <v>777</v>
      </c>
      <c r="B24" s="1" t="s">
        <v>113</v>
      </c>
    </row>
    <row r="25" spans="1:2" x14ac:dyDescent="0.3">
      <c r="A25" t="s">
        <v>778</v>
      </c>
      <c r="B25" s="1" t="s">
        <v>115</v>
      </c>
    </row>
    <row r="26" spans="1:2" x14ac:dyDescent="0.3">
      <c r="A26" t="s">
        <v>779</v>
      </c>
      <c r="B26" s="1" t="s">
        <v>117</v>
      </c>
    </row>
    <row r="27" spans="1:2" x14ac:dyDescent="0.3">
      <c r="A27" t="s">
        <v>780</v>
      </c>
      <c r="B27" s="1" t="s">
        <v>119</v>
      </c>
    </row>
    <row r="28" spans="1:2" x14ac:dyDescent="0.3">
      <c r="A28" t="s">
        <v>781</v>
      </c>
      <c r="B28" s="1" t="s">
        <v>121</v>
      </c>
    </row>
    <row r="29" spans="1:2" x14ac:dyDescent="0.3">
      <c r="A29" t="s">
        <v>782</v>
      </c>
      <c r="B29" s="1" t="s">
        <v>123</v>
      </c>
    </row>
    <row r="30" spans="1:2" x14ac:dyDescent="0.3">
      <c r="A30" t="s">
        <v>466</v>
      </c>
      <c r="B30" s="1" t="s">
        <v>762</v>
      </c>
    </row>
    <row r="31" spans="1:2" x14ac:dyDescent="0.3">
      <c r="A31" t="s">
        <v>468</v>
      </c>
      <c r="B31" s="1" t="s">
        <v>763</v>
      </c>
    </row>
    <row r="32" spans="1:2" x14ac:dyDescent="0.3">
      <c r="A32" t="s">
        <v>470</v>
      </c>
      <c r="B32" s="1" t="s">
        <v>132</v>
      </c>
    </row>
    <row r="33" spans="1:2" x14ac:dyDescent="0.3">
      <c r="A33" t="s">
        <v>472</v>
      </c>
      <c r="B33" s="1" t="s">
        <v>134</v>
      </c>
    </row>
    <row r="34" spans="1:2" x14ac:dyDescent="0.3">
      <c r="A34" t="s">
        <v>474</v>
      </c>
      <c r="B34" s="1" t="s">
        <v>136</v>
      </c>
    </row>
    <row r="35" spans="1:2" x14ac:dyDescent="0.3">
      <c r="A35" t="s">
        <v>476</v>
      </c>
      <c r="B35" s="1" t="s">
        <v>138</v>
      </c>
    </row>
    <row r="36" spans="1:2" x14ac:dyDescent="0.3">
      <c r="A36" t="s">
        <v>479</v>
      </c>
      <c r="B36" s="1" t="s">
        <v>764</v>
      </c>
    </row>
    <row r="37" spans="1:2" x14ac:dyDescent="0.3">
      <c r="A37" t="s">
        <v>481</v>
      </c>
      <c r="B37" s="1" t="s">
        <v>143</v>
      </c>
    </row>
    <row r="38" spans="1:2" x14ac:dyDescent="0.3">
      <c r="A38" t="s">
        <v>492</v>
      </c>
      <c r="B38" s="1" t="s">
        <v>145</v>
      </c>
    </row>
    <row r="39" spans="1:2" x14ac:dyDescent="0.3">
      <c r="A39" t="s">
        <v>494</v>
      </c>
      <c r="B39" s="1" t="s">
        <v>147</v>
      </c>
    </row>
    <row r="40" spans="1:2" x14ac:dyDescent="0.3">
      <c r="A40" t="s">
        <v>496</v>
      </c>
      <c r="B40" s="1" t="s">
        <v>150</v>
      </c>
    </row>
    <row r="41" spans="1:2" x14ac:dyDescent="0.3">
      <c r="A41" t="s">
        <v>499</v>
      </c>
      <c r="B41" s="1" t="s">
        <v>152</v>
      </c>
    </row>
    <row r="42" spans="1:2" x14ac:dyDescent="0.3">
      <c r="A42" t="s">
        <v>501</v>
      </c>
      <c r="B42" s="1" t="s">
        <v>154</v>
      </c>
    </row>
    <row r="43" spans="1:2" x14ac:dyDescent="0.3">
      <c r="A43" t="s">
        <v>503</v>
      </c>
      <c r="B43" s="1" t="s">
        <v>156</v>
      </c>
    </row>
    <row r="44" spans="1:2" x14ac:dyDescent="0.3">
      <c r="A44" t="s">
        <v>505</v>
      </c>
      <c r="B44" s="1" t="s">
        <v>158</v>
      </c>
    </row>
    <row r="45" spans="1:2" x14ac:dyDescent="0.3">
      <c r="A45" t="s">
        <v>507</v>
      </c>
      <c r="B45" s="1" t="s">
        <v>160</v>
      </c>
    </row>
    <row r="46" spans="1:2" x14ac:dyDescent="0.3">
      <c r="A46" t="s">
        <v>509</v>
      </c>
      <c r="B46" s="1" t="s">
        <v>163</v>
      </c>
    </row>
    <row r="47" spans="1:2" x14ac:dyDescent="0.3">
      <c r="A47" t="s">
        <v>511</v>
      </c>
      <c r="B47" s="1" t="s">
        <v>165</v>
      </c>
    </row>
    <row r="48" spans="1:2" x14ac:dyDescent="0.3">
      <c r="A48" t="s">
        <v>513</v>
      </c>
      <c r="B48" s="1" t="s">
        <v>167</v>
      </c>
    </row>
    <row r="49" spans="1:2" x14ac:dyDescent="0.3">
      <c r="A49" t="s">
        <v>515</v>
      </c>
      <c r="B49" s="1" t="s">
        <v>169</v>
      </c>
    </row>
    <row r="50" spans="1:2" x14ac:dyDescent="0.3">
      <c r="A50" t="s">
        <v>517</v>
      </c>
      <c r="B50" s="1" t="s">
        <v>172</v>
      </c>
    </row>
    <row r="51" spans="1:2" x14ac:dyDescent="0.3">
      <c r="A51" t="s">
        <v>519</v>
      </c>
      <c r="B51" s="1" t="s">
        <v>174</v>
      </c>
    </row>
    <row r="52" spans="1:2" x14ac:dyDescent="0.3">
      <c r="B52" s="1" t="s">
        <v>176</v>
      </c>
    </row>
    <row r="53" spans="1:2" x14ac:dyDescent="0.3">
      <c r="B53" s="1" t="s">
        <v>179</v>
      </c>
    </row>
    <row r="54" spans="1:2" x14ac:dyDescent="0.3">
      <c r="B54" s="1" t="s">
        <v>181</v>
      </c>
    </row>
    <row r="55" spans="1:2" x14ac:dyDescent="0.3">
      <c r="B55" s="1" t="s">
        <v>186</v>
      </c>
    </row>
    <row r="56" spans="1:2" x14ac:dyDescent="0.3">
      <c r="B56" s="1" t="s">
        <v>188</v>
      </c>
    </row>
    <row r="57" spans="1:2" x14ac:dyDescent="0.3">
      <c r="B57" s="1" t="s">
        <v>191</v>
      </c>
    </row>
    <row r="58" spans="1:2" x14ac:dyDescent="0.3">
      <c r="B58" s="1" t="s">
        <v>193</v>
      </c>
    </row>
    <row r="59" spans="1:2" x14ac:dyDescent="0.3">
      <c r="B59" s="1" t="s">
        <v>195</v>
      </c>
    </row>
    <row r="60" spans="1:2" x14ac:dyDescent="0.3">
      <c r="B60" s="1" t="s">
        <v>198</v>
      </c>
    </row>
    <row r="61" spans="1:2" x14ac:dyDescent="0.3">
      <c r="B61" s="1" t="s">
        <v>200</v>
      </c>
    </row>
    <row r="62" spans="1:2" x14ac:dyDescent="0.3">
      <c r="B62" s="1" t="s">
        <v>202</v>
      </c>
    </row>
    <row r="63" spans="1:2" x14ac:dyDescent="0.3">
      <c r="B63" s="1" t="s">
        <v>204</v>
      </c>
    </row>
    <row r="64" spans="1:2" x14ac:dyDescent="0.3">
      <c r="B64" s="1" t="s">
        <v>765</v>
      </c>
    </row>
    <row r="65" spans="2:2" x14ac:dyDescent="0.3">
      <c r="B65" s="1" t="s">
        <v>209</v>
      </c>
    </row>
    <row r="66" spans="2:2" x14ac:dyDescent="0.3">
      <c r="B66" s="1" t="s">
        <v>211</v>
      </c>
    </row>
    <row r="67" spans="2:2" x14ac:dyDescent="0.3">
      <c r="B67" s="1" t="s">
        <v>213</v>
      </c>
    </row>
    <row r="68" spans="2:2" x14ac:dyDescent="0.3">
      <c r="B68" s="1" t="s">
        <v>216</v>
      </c>
    </row>
    <row r="69" spans="2:2" x14ac:dyDescent="0.3">
      <c r="B69" s="1" t="s">
        <v>218</v>
      </c>
    </row>
    <row r="70" spans="2:2" x14ac:dyDescent="0.3">
      <c r="B70" s="1" t="s">
        <v>220</v>
      </c>
    </row>
    <row r="71" spans="2:2" x14ac:dyDescent="0.3">
      <c r="B71" s="1" t="s">
        <v>223</v>
      </c>
    </row>
    <row r="72" spans="2:2" x14ac:dyDescent="0.3">
      <c r="B72" s="1" t="s">
        <v>225</v>
      </c>
    </row>
    <row r="73" spans="2:2" x14ac:dyDescent="0.3">
      <c r="B73" s="1" t="s">
        <v>227</v>
      </c>
    </row>
    <row r="74" spans="2:2" x14ac:dyDescent="0.3">
      <c r="B74" s="1" t="s">
        <v>766</v>
      </c>
    </row>
    <row r="75" spans="2:2" x14ac:dyDescent="0.3">
      <c r="B75" s="1" t="s">
        <v>232</v>
      </c>
    </row>
    <row r="76" spans="2:2" x14ac:dyDescent="0.3">
      <c r="B76" s="1" t="s">
        <v>234</v>
      </c>
    </row>
    <row r="77" spans="2:2" x14ac:dyDescent="0.3">
      <c r="B77" s="1" t="s">
        <v>236</v>
      </c>
    </row>
    <row r="78" spans="2:2" x14ac:dyDescent="0.3">
      <c r="B78" s="1" t="s">
        <v>238</v>
      </c>
    </row>
    <row r="79" spans="2:2" x14ac:dyDescent="0.3">
      <c r="B79" s="1" t="s">
        <v>240</v>
      </c>
    </row>
    <row r="80" spans="2:2" x14ac:dyDescent="0.3">
      <c r="B80" s="1" t="s">
        <v>242</v>
      </c>
    </row>
    <row r="81" spans="2:2" x14ac:dyDescent="0.3">
      <c r="B81" s="1" t="s">
        <v>245</v>
      </c>
    </row>
    <row r="82" spans="2:2" x14ac:dyDescent="0.3">
      <c r="B82" s="1" t="s">
        <v>18</v>
      </c>
    </row>
    <row r="83" spans="2:2" x14ac:dyDescent="0.3">
      <c r="B83" s="1" t="s">
        <v>249</v>
      </c>
    </row>
    <row r="84" spans="2:2" x14ac:dyDescent="0.3">
      <c r="B84" s="1" t="s">
        <v>251</v>
      </c>
    </row>
    <row r="85" spans="2:2" x14ac:dyDescent="0.3">
      <c r="B85" s="1" t="s">
        <v>254</v>
      </c>
    </row>
    <row r="86" spans="2:2" x14ac:dyDescent="0.3">
      <c r="B86" s="1" t="s">
        <v>257</v>
      </c>
    </row>
    <row r="87" spans="2:2" x14ac:dyDescent="0.3">
      <c r="B87" s="1" t="s">
        <v>20</v>
      </c>
    </row>
    <row r="88" spans="2:2" x14ac:dyDescent="0.3">
      <c r="B88" s="1" t="s">
        <v>260</v>
      </c>
    </row>
    <row r="89" spans="2:2" x14ac:dyDescent="0.3">
      <c r="B89" s="1" t="s">
        <v>262</v>
      </c>
    </row>
    <row r="90" spans="2:2" x14ac:dyDescent="0.3">
      <c r="B90" s="1" t="s">
        <v>19</v>
      </c>
    </row>
    <row r="91" spans="2:2" x14ac:dyDescent="0.3">
      <c r="B91" s="1" t="s">
        <v>266</v>
      </c>
    </row>
    <row r="92" spans="2:2" x14ac:dyDescent="0.3">
      <c r="B92" s="1" t="s">
        <v>21</v>
      </c>
    </row>
    <row r="93" spans="2:2" x14ac:dyDescent="0.3">
      <c r="B93" s="1" t="s">
        <v>269</v>
      </c>
    </row>
    <row r="94" spans="2:2" x14ac:dyDescent="0.3">
      <c r="B94" s="1" t="s">
        <v>273</v>
      </c>
    </row>
    <row r="95" spans="2:2" x14ac:dyDescent="0.3">
      <c r="B95" s="1" t="s">
        <v>276</v>
      </c>
    </row>
    <row r="96" spans="2:2" x14ac:dyDescent="0.3">
      <c r="B96" s="1" t="s">
        <v>278</v>
      </c>
    </row>
    <row r="97" spans="2:2" x14ac:dyDescent="0.3">
      <c r="B97" s="1" t="s">
        <v>280</v>
      </c>
    </row>
    <row r="98" spans="2:2" x14ac:dyDescent="0.3">
      <c r="B98" s="1" t="s">
        <v>283</v>
      </c>
    </row>
    <row r="99" spans="2:2" x14ac:dyDescent="0.3">
      <c r="B99" s="1" t="s">
        <v>22</v>
      </c>
    </row>
    <row r="100" spans="2:2" x14ac:dyDescent="0.3">
      <c r="B100" s="1" t="s">
        <v>287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Instructions</vt:lpstr>
      <vt:lpstr>System Selection</vt:lpstr>
      <vt:lpstr>Data Source</vt:lpstr>
      <vt:lpstr>Device Driver Mapping</vt:lpstr>
      <vt:lpstr>Lookup Rules</vt:lpstr>
      <vt:lpstr>Dropdown</vt:lpstr>
      <vt:lpstr>C_RIO_Controller</vt:lpstr>
      <vt:lpstr>C_Series_Module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 Sullivan</dc:creator>
  <cp:keywords/>
  <dc:description/>
  <cp:lastModifiedBy>Elmar Widowitz</cp:lastModifiedBy>
  <cp:revision/>
  <dcterms:created xsi:type="dcterms:W3CDTF">2017-07-12T19:29:55Z</dcterms:created>
  <dcterms:modified xsi:type="dcterms:W3CDTF">2018-02-26T19:41:04Z</dcterms:modified>
  <cp:category/>
  <cp:contentStatus/>
</cp:coreProperties>
</file>